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7680" windowHeight="9645" tabRatio="601" firstSheet="3" activeTab="7"/>
  </bookViews>
  <sheets>
    <sheet name="доц" sheetId="1" r:id="rId1"/>
    <sheet name="ст.конструкции" sheetId="2" r:id="rId2"/>
    <sheet name="перемычки" sheetId="3" r:id="rId3"/>
    <sheet name="фбс" sheetId="4" r:id="rId4"/>
    <sheet name="эл.благоустр." sheetId="5" r:id="rId5"/>
    <sheet name="инертные материалы" sheetId="6" r:id="rId6"/>
    <sheet name="Бетон и раствор" sheetId="7" r:id="rId7"/>
    <sheet name="&lt;Бетон и раствор, доб." sheetId="8" r:id="rId8"/>
  </sheets>
  <definedNames>
    <definedName name="_xlnm.Print_Area" localSheetId="0">'доц'!$A$1:$F$43</definedName>
    <definedName name="_xlnm.Print_Area" localSheetId="2">'перемычки'!$A$1:$K$52</definedName>
    <definedName name="_xlnm.Print_Area" localSheetId="3">'фбс'!$A$1:$I$108</definedName>
    <definedName name="_xlnm.Print_Area" localSheetId="4">'эл.благоустр.'!$A$1:$K$57</definedName>
  </definedNames>
  <calcPr fullCalcOnLoad="1"/>
</workbook>
</file>

<file path=xl/comments4.xml><?xml version="1.0" encoding="utf-8"?>
<comments xmlns="http://schemas.openxmlformats.org/spreadsheetml/2006/main">
  <authors>
    <author>Плановый</author>
  </authors>
  <commentList>
    <comment ref="G68" authorId="0">
      <text>
        <r>
          <rPr>
            <b/>
            <sz val="8"/>
            <rFont val="Tahoma"/>
            <family val="0"/>
          </rPr>
          <t>Плановый:</t>
        </r>
        <r>
          <rPr>
            <sz val="8"/>
            <rFont val="Tahoma"/>
            <family val="0"/>
          </rPr>
          <t xml:space="preserve">
3431</t>
        </r>
      </text>
    </comment>
  </commentList>
</comments>
</file>

<file path=xl/comments5.xml><?xml version="1.0" encoding="utf-8"?>
<comments xmlns="http://schemas.openxmlformats.org/spreadsheetml/2006/main">
  <authors>
    <author>Плановый</author>
  </authors>
  <commentList>
    <comment ref="H56" authorId="0">
      <text>
        <r>
          <rPr>
            <b/>
            <sz val="8"/>
            <rFont val="Tahoma"/>
            <family val="0"/>
          </rPr>
          <t>Плановый:</t>
        </r>
        <r>
          <rPr>
            <sz val="8"/>
            <rFont val="Tahoma"/>
            <family val="0"/>
          </rPr>
          <t xml:space="preserve">
прочий железобетон</t>
        </r>
      </text>
    </comment>
    <comment ref="F24" authorId="0">
      <text>
        <r>
          <rPr>
            <b/>
            <sz val="8"/>
            <rFont val="Tahoma"/>
            <family val="0"/>
          </rPr>
          <t>Плановый:</t>
        </r>
        <r>
          <rPr>
            <sz val="8"/>
            <rFont val="Tahoma"/>
            <family val="0"/>
          </rPr>
          <t xml:space="preserve">
объем под вопросом</t>
        </r>
      </text>
    </comment>
  </commentList>
</comments>
</file>

<file path=xl/sharedStrings.xml><?xml version="1.0" encoding="utf-8"?>
<sst xmlns="http://schemas.openxmlformats.org/spreadsheetml/2006/main" count="834" uniqueCount="385">
  <si>
    <t>УПТК  ОАО  « ПСО-13 »</t>
  </si>
  <si>
    <t>143500, г.Истра, Московской обл., ул.Советская, д.47,</t>
  </si>
  <si>
    <t>Обозначение</t>
  </si>
  <si>
    <t>ГОСТ</t>
  </si>
  <si>
    <t>Размеры, мм</t>
  </si>
  <si>
    <t>Объем,</t>
  </si>
  <si>
    <t>Вес,</t>
  </si>
  <si>
    <t>кг</t>
  </si>
  <si>
    <t>Учетная</t>
  </si>
  <si>
    <t>цена</t>
  </si>
  <si>
    <t>Отпускная</t>
  </si>
  <si>
    <t>Длина</t>
  </si>
  <si>
    <t>Ширина</t>
  </si>
  <si>
    <t>Высота</t>
  </si>
  <si>
    <t xml:space="preserve">Перемычки  брусковые  (не усиленные)  </t>
  </si>
  <si>
    <t xml:space="preserve">948 – 84  </t>
  </si>
  <si>
    <t>Перемычки  брусковые  (усиленные)</t>
  </si>
  <si>
    <t>Столбы железо – бетонные</t>
  </si>
  <si>
    <t>2 ПБ 25 – 3П</t>
  </si>
  <si>
    <t>2 ПБ 30 – 4П</t>
  </si>
  <si>
    <t>ДП 2.6</t>
  </si>
  <si>
    <t>143500, г.Истра, Московской обл., ул.Советская, д. 47,</t>
  </si>
  <si>
    <t xml:space="preserve">м3 в </t>
  </si>
  <si>
    <t>1 шт.</t>
  </si>
  <si>
    <t>ФБС 24.6.6.1</t>
  </si>
  <si>
    <t>ФБС 12.6.6.1</t>
  </si>
  <si>
    <t>ФБС 12.6.3.1</t>
  </si>
  <si>
    <t>ФБС 9.6.6.1</t>
  </si>
  <si>
    <t>ФБС 24.5.6.1</t>
  </si>
  <si>
    <t>ФБС 12.5.6.1</t>
  </si>
  <si>
    <t>ФБС 12.5.3.1</t>
  </si>
  <si>
    <t>ФБС 9.5.6.1</t>
  </si>
  <si>
    <t>ФБС 12.4.6.1</t>
  </si>
  <si>
    <t>ФБС 9.4.6.1</t>
  </si>
  <si>
    <t>ФБС 24.3.6.1</t>
  </si>
  <si>
    <t>ФБС 12.3.6.1</t>
  </si>
  <si>
    <t>ФБС 9.3.6.1</t>
  </si>
  <si>
    <t xml:space="preserve">Фундаментные подушки  </t>
  </si>
  <si>
    <t>ФЛ 32.12.2</t>
  </si>
  <si>
    <t xml:space="preserve">13580 – </t>
  </si>
  <si>
    <t>ФЛ 32.8.2</t>
  </si>
  <si>
    <t>ФЛ 28.8.2</t>
  </si>
  <si>
    <t>ФЛ 28.12.2</t>
  </si>
  <si>
    <t>ФЛ 24.12.2</t>
  </si>
  <si>
    <t>ФЛ 24.8.2</t>
  </si>
  <si>
    <t>ФЛ 20.12.2</t>
  </si>
  <si>
    <t>ФЛ 20.8.2</t>
  </si>
  <si>
    <t>ФЛ 16.24.2</t>
  </si>
  <si>
    <t>ФЛ 16.12.2</t>
  </si>
  <si>
    <t>ФЛ 16.8.2</t>
  </si>
  <si>
    <t>ФЛ 14.24.2</t>
  </si>
  <si>
    <t>ФЛ 14.12.2</t>
  </si>
  <si>
    <t>ФЛ 14.8.2</t>
  </si>
  <si>
    <t>ФЛ 12.24.2</t>
  </si>
  <si>
    <t>ФЛ 12.12.2</t>
  </si>
  <si>
    <t>ФЛ 12.8.2</t>
  </si>
  <si>
    <t>ФЛ 10.24.2</t>
  </si>
  <si>
    <t>ФЛ 10.12.2</t>
  </si>
  <si>
    <t>ФЛ 10.8.2</t>
  </si>
  <si>
    <t>ФЛ 8.24.1</t>
  </si>
  <si>
    <t>ФЛ 8.24.3</t>
  </si>
  <si>
    <t>ФЛ 8.24.4</t>
  </si>
  <si>
    <t>ФЛ 8.12.1</t>
  </si>
  <si>
    <t>ФЛ 8.12.3</t>
  </si>
  <si>
    <t>ФЛ 8.12.4</t>
  </si>
  <si>
    <t>ФЛ 6.24.4</t>
  </si>
  <si>
    <t>ФЛ 6.12.4</t>
  </si>
  <si>
    <t>м3</t>
  </si>
  <si>
    <t>УПТК  ОАО  « ПСО,13 »</t>
  </si>
  <si>
    <t>1 ПБ 13-1П</t>
  </si>
  <si>
    <t>2 ПБ 16-2П</t>
  </si>
  <si>
    <t>2 ПБ 13-1П</t>
  </si>
  <si>
    <t>2 ПБ 19-3П</t>
  </si>
  <si>
    <t>2 ПБ 25-3П</t>
  </si>
  <si>
    <t>2 ПБ 30-4П</t>
  </si>
  <si>
    <t>3 ПБ 13-37П</t>
  </si>
  <si>
    <t>3 ПБ 25-8П</t>
  </si>
  <si>
    <t>3 ПБ 30-8П</t>
  </si>
  <si>
    <t>3ПБ 16-37П</t>
  </si>
  <si>
    <t>3 ПБ 18-37П</t>
  </si>
  <si>
    <t>5 ПБ 31-27П</t>
  </si>
  <si>
    <t>5 ПП 23-10</t>
  </si>
  <si>
    <t>6 ПП 30-13</t>
  </si>
  <si>
    <t xml:space="preserve">Элементы   благоустройства  </t>
  </si>
  <si>
    <t>БР.100.30.15</t>
  </si>
  <si>
    <t xml:space="preserve">6665 – </t>
  </si>
  <si>
    <t>БР.100.20.8</t>
  </si>
  <si>
    <t>БР.50.21.6,5</t>
  </si>
  <si>
    <t>серый</t>
  </si>
  <si>
    <t>красный</t>
  </si>
  <si>
    <t xml:space="preserve">ПКфасад.сер </t>
  </si>
  <si>
    <t>ТУ 57</t>
  </si>
  <si>
    <t>ПКфасад.кр.</t>
  </si>
  <si>
    <t>ПК  серая</t>
  </si>
  <si>
    <t xml:space="preserve">007 – </t>
  </si>
  <si>
    <t>ПК  красная</t>
  </si>
  <si>
    <t xml:space="preserve">2 – 98 </t>
  </si>
  <si>
    <t xml:space="preserve">Детали колодцев  </t>
  </si>
  <si>
    <t>Кольца   ж/бетонные</t>
  </si>
  <si>
    <t>КС 10.10</t>
  </si>
  <si>
    <t>d 1 000</t>
  </si>
  <si>
    <t>КС  15.10</t>
  </si>
  <si>
    <t>d 1 500</t>
  </si>
  <si>
    <t>КС 7 – 9</t>
  </si>
  <si>
    <t>КС 15.9</t>
  </si>
  <si>
    <t xml:space="preserve">Детали оград   </t>
  </si>
  <si>
    <t xml:space="preserve">Ступени  </t>
  </si>
  <si>
    <t>ЛС – 09</t>
  </si>
  <si>
    <t>8717.0</t>
  </si>
  <si>
    <t xml:space="preserve">ЛС – 11 </t>
  </si>
  <si>
    <t xml:space="preserve">(1) – 84 </t>
  </si>
  <si>
    <t xml:space="preserve">ЛС – 12 </t>
  </si>
  <si>
    <t xml:space="preserve">ЛС – 14 </t>
  </si>
  <si>
    <t>Ступени с   одной  закладной</t>
  </si>
  <si>
    <t xml:space="preserve"> ЛС – 09.1</t>
  </si>
  <si>
    <t xml:space="preserve"> ЛС – 11.1</t>
  </si>
  <si>
    <t xml:space="preserve"> ЛС – 12.1</t>
  </si>
  <si>
    <t xml:space="preserve"> ЛС – 14.1</t>
  </si>
  <si>
    <t>Ступени   с    двумя   закладными</t>
  </si>
  <si>
    <t xml:space="preserve"> ЛС – 09.2</t>
  </si>
  <si>
    <t xml:space="preserve"> ЛС – 11.2</t>
  </si>
  <si>
    <t xml:space="preserve"> ЛС – 12.2</t>
  </si>
  <si>
    <t xml:space="preserve"> ЛС – 14.2</t>
  </si>
  <si>
    <t>ПП 10,2</t>
  </si>
  <si>
    <t>ПП 15,2</t>
  </si>
  <si>
    <t>ПП 7,2</t>
  </si>
  <si>
    <t>КС 10 ,9</t>
  </si>
  <si>
    <t>700(вн.)</t>
  </si>
  <si>
    <t>1000(вн)</t>
  </si>
  <si>
    <t>1500(вн)</t>
  </si>
  <si>
    <t>ПО-2панель</t>
  </si>
  <si>
    <t>Ф9.7.5.(стак.)</t>
  </si>
  <si>
    <t>Наименование</t>
  </si>
  <si>
    <t>Ед.изм.</t>
  </si>
  <si>
    <t>Размеры , мм</t>
  </si>
  <si>
    <t xml:space="preserve">Цена </t>
  </si>
  <si>
    <t>учетная</t>
  </si>
  <si>
    <t xml:space="preserve">с НДС </t>
  </si>
  <si>
    <t>(руб. )</t>
  </si>
  <si>
    <t>1 .</t>
  </si>
  <si>
    <t>Стальные строительные</t>
  </si>
  <si>
    <t>конструкции</t>
  </si>
  <si>
    <t>тн</t>
  </si>
  <si>
    <t>2 .</t>
  </si>
  <si>
    <t>Арматура товарная</t>
  </si>
  <si>
    <t>сварная</t>
  </si>
  <si>
    <t>3 .</t>
  </si>
  <si>
    <t>не сварная</t>
  </si>
  <si>
    <t>4.</t>
  </si>
  <si>
    <t>Кладочная  сетка</t>
  </si>
  <si>
    <t>5 .</t>
  </si>
  <si>
    <t>2,2 х 0,38</t>
  </si>
  <si>
    <t>шт</t>
  </si>
  <si>
    <t xml:space="preserve"> Ф 5</t>
  </si>
  <si>
    <t>Кладочная сетка              Ф 3</t>
  </si>
  <si>
    <t xml:space="preserve">      Ф 4</t>
  </si>
  <si>
    <t>Ед.</t>
  </si>
  <si>
    <t>изм.</t>
  </si>
  <si>
    <t>(руб.)</t>
  </si>
  <si>
    <t>П / материал    необрезной</t>
  </si>
  <si>
    <t>Плинтус</t>
  </si>
  <si>
    <t>Хвойных пород</t>
  </si>
  <si>
    <t>м 3</t>
  </si>
  <si>
    <t>Хвойный</t>
  </si>
  <si>
    <t>п / м</t>
  </si>
  <si>
    <t>Плинтус из столярки</t>
  </si>
  <si>
    <t>П / материал обрезной</t>
  </si>
  <si>
    <t>Черенок к лопате 1,5м</t>
  </si>
  <si>
    <t>Шт.</t>
  </si>
  <si>
    <t>П/м строганный</t>
  </si>
  <si>
    <t>Брус</t>
  </si>
  <si>
    <t>Половой брус</t>
  </si>
  <si>
    <t>Хвойных пород  сырой</t>
  </si>
  <si>
    <t>Хвойных  пород  сухой</t>
  </si>
  <si>
    <t>Вагонка</t>
  </si>
  <si>
    <t>Хвойная  сырая</t>
  </si>
  <si>
    <t>Хвойная  сухая</t>
  </si>
  <si>
    <t>Распил леса заказчика</t>
  </si>
  <si>
    <t>Филенгатые   глухие</t>
  </si>
  <si>
    <t>м 2</t>
  </si>
  <si>
    <t>Филенгат. полусветлые</t>
  </si>
  <si>
    <t>Деревянные клееные</t>
  </si>
  <si>
    <t>Оргалитовые глухие</t>
  </si>
  <si>
    <t>Подоконная доска</t>
  </si>
  <si>
    <t>Оконные  рамы</t>
  </si>
  <si>
    <t>Двойные с форточкой</t>
  </si>
  <si>
    <t>Двойные без форточки</t>
  </si>
  <si>
    <t>п/м</t>
  </si>
  <si>
    <t>Одинарные  террасные</t>
  </si>
  <si>
    <t>Наличник</t>
  </si>
  <si>
    <t>Хвойный  из  столярки</t>
  </si>
  <si>
    <t>Цена</t>
  </si>
  <si>
    <t>Хвойных пород 25,30мм</t>
  </si>
  <si>
    <t>Хвойных  пород 40,50мм</t>
  </si>
  <si>
    <t xml:space="preserve">цена с НДС </t>
  </si>
  <si>
    <t>шт.</t>
  </si>
  <si>
    <t>uptk@istra.net.ru</t>
  </si>
  <si>
    <t>тел.:994-52-02, 994-59-49</t>
  </si>
  <si>
    <t xml:space="preserve">Отпускная цена, руб. с НДС </t>
  </si>
  <si>
    <t>Объем, м3</t>
  </si>
  <si>
    <r>
      <t xml:space="preserve">– </t>
    </r>
    <r>
      <rPr>
        <b/>
        <sz val="10"/>
        <rFont val="Symbol"/>
        <family val="1"/>
      </rPr>
      <t>²</t>
    </r>
    <r>
      <rPr>
        <b/>
        <sz val="10"/>
        <rFont val="Times New Roman"/>
        <family val="1"/>
      </rPr>
      <t xml:space="preserve"> –</t>
    </r>
  </si>
  <si>
    <t>УПТК ОАО "ПСО-13"</t>
  </si>
  <si>
    <t>№ п/п</t>
  </si>
  <si>
    <r>
      <t xml:space="preserve">– </t>
    </r>
    <r>
      <rPr>
        <sz val="11"/>
        <rFont val="Symbol"/>
        <family val="1"/>
      </rPr>
      <t>²</t>
    </r>
    <r>
      <rPr>
        <sz val="11"/>
        <rFont val="Times New Roman"/>
        <family val="1"/>
      </rPr>
      <t xml:space="preserve"> –</t>
    </r>
  </si>
  <si>
    <r>
      <t xml:space="preserve">– </t>
    </r>
    <r>
      <rPr>
        <sz val="11"/>
        <rFont val="Symbol"/>
        <family val="1"/>
      </rPr>
      <t>²</t>
    </r>
    <r>
      <rPr>
        <sz val="11"/>
        <rFont val="Times New Roman"/>
        <family val="1"/>
      </rPr>
      <t xml:space="preserve"> – </t>
    </r>
  </si>
  <si>
    <t>Дверные блоки</t>
  </si>
  <si>
    <t>Брус100х200,150х200.200х200</t>
  </si>
  <si>
    <t>Коробка дверная 70мм</t>
  </si>
  <si>
    <t>м,п,</t>
  </si>
  <si>
    <t>Коробка дверная 90мм</t>
  </si>
  <si>
    <t>м2</t>
  </si>
  <si>
    <t>Поручень 65 мм</t>
  </si>
  <si>
    <t>Поручень  шир.80мм</t>
  </si>
  <si>
    <t>п..м.</t>
  </si>
  <si>
    <t>Раскладка</t>
  </si>
  <si>
    <t>Горбыль</t>
  </si>
  <si>
    <t>Опилки</t>
  </si>
  <si>
    <t>Срезки</t>
  </si>
  <si>
    <t>Одинарные с форт.</t>
  </si>
  <si>
    <t>Окон. рамы сложные</t>
  </si>
  <si>
    <t>2 ПБ 29-4П</t>
  </si>
  <si>
    <t>5 ПБ 25-27П</t>
  </si>
  <si>
    <t>5 ПБ 30-27П</t>
  </si>
  <si>
    <t>Перемычки  плитные</t>
  </si>
  <si>
    <t>Перемычки  балочные</t>
  </si>
  <si>
    <t>ПРГ-5</t>
  </si>
  <si>
    <t>черт.зак.</t>
  </si>
  <si>
    <t>П-60</t>
  </si>
  <si>
    <t>П-36</t>
  </si>
  <si>
    <t>П-32</t>
  </si>
  <si>
    <t>П-28</t>
  </si>
  <si>
    <t>26992-86</t>
  </si>
  <si>
    <t>Л 7-8 (В-25)</t>
  </si>
  <si>
    <t>13015.0.</t>
  </si>
  <si>
    <r>
      <t xml:space="preserve">– </t>
    </r>
    <r>
      <rPr>
        <sz val="10"/>
        <rFont val="Symbol"/>
        <family val="1"/>
      </rPr>
      <t>²</t>
    </r>
    <r>
      <rPr>
        <sz val="10"/>
        <rFont val="Times New Roman"/>
        <family val="1"/>
      </rPr>
      <t xml:space="preserve"> –</t>
    </r>
  </si>
  <si>
    <t>ФБС 12.3.3.1</t>
  </si>
  <si>
    <t>ФБС 12.4.3.1</t>
  </si>
  <si>
    <t>ФБС 24.4.6.1</t>
  </si>
  <si>
    <t>Гост</t>
  </si>
  <si>
    <t>8020-90</t>
  </si>
  <si>
    <t>ТУ480-2-21-81</t>
  </si>
  <si>
    <t xml:space="preserve">ЛС – 15 </t>
  </si>
  <si>
    <t xml:space="preserve">ЛС – 17 </t>
  </si>
  <si>
    <t xml:space="preserve"> ЛС – 15.1</t>
  </si>
  <si>
    <t xml:space="preserve"> ЛС – 17.1</t>
  </si>
  <si>
    <t xml:space="preserve"> ЛС – 15.2</t>
  </si>
  <si>
    <t xml:space="preserve"> ЛС – 17.2</t>
  </si>
  <si>
    <r>
      <t xml:space="preserve">– </t>
    </r>
    <r>
      <rPr>
        <b/>
        <sz val="8"/>
        <rFont val="Symbol"/>
        <family val="1"/>
      </rPr>
      <t>²</t>
    </r>
    <r>
      <rPr>
        <b/>
        <sz val="8"/>
        <rFont val="Times New Roman"/>
        <family val="1"/>
      </rPr>
      <t xml:space="preserve"> –</t>
    </r>
  </si>
  <si>
    <r>
      <t>d</t>
    </r>
    <r>
      <rPr>
        <b/>
        <sz val="8"/>
        <rFont val="Times New Roman"/>
        <family val="1"/>
      </rPr>
      <t>1 160</t>
    </r>
  </si>
  <si>
    <r>
      <t>d</t>
    </r>
    <r>
      <rPr>
        <b/>
        <sz val="8"/>
        <rFont val="Times New Roman"/>
        <family val="1"/>
      </rPr>
      <t>1 680</t>
    </r>
  </si>
  <si>
    <r>
      <t>D</t>
    </r>
    <r>
      <rPr>
        <b/>
        <sz val="8"/>
        <rFont val="Times New Roman"/>
        <family val="1"/>
      </rPr>
      <t>850</t>
    </r>
  </si>
  <si>
    <t>dн 1220</t>
  </si>
  <si>
    <t>dн 1810</t>
  </si>
  <si>
    <t>dн 840</t>
  </si>
  <si>
    <t>dн 1160</t>
  </si>
  <si>
    <t>dн 1680</t>
  </si>
  <si>
    <t>9020-90</t>
  </si>
  <si>
    <t>dk700</t>
  </si>
  <si>
    <t xml:space="preserve">Дорожные плиты М-200 </t>
  </si>
  <si>
    <t>21924.0-84</t>
  </si>
  <si>
    <t>1П 30,18-10</t>
  </si>
  <si>
    <t>1П 30,18-30</t>
  </si>
  <si>
    <t>ПД 2-9,5</t>
  </si>
  <si>
    <t>Сз-503-17</t>
  </si>
  <si>
    <t xml:space="preserve">Сз-503-17 </t>
  </si>
  <si>
    <t xml:space="preserve">Дорожные плиты М-400 </t>
  </si>
  <si>
    <t xml:space="preserve">Дорожные плиты М-300 </t>
  </si>
  <si>
    <t>21924.-84</t>
  </si>
  <si>
    <t>Л 4-8 (В-15)</t>
  </si>
  <si>
    <t>ЛС – 23</t>
  </si>
  <si>
    <t xml:space="preserve"> ЛС – 23.1</t>
  </si>
  <si>
    <t xml:space="preserve"> ЛС – 23.2</t>
  </si>
  <si>
    <t>Блочки</t>
  </si>
  <si>
    <t>1,6</t>
  </si>
  <si>
    <t>Цена за</t>
  </si>
  <si>
    <t>за м3</t>
  </si>
  <si>
    <t>за</t>
  </si>
  <si>
    <t>с</t>
  </si>
  <si>
    <t>НДС</t>
  </si>
  <si>
    <t>с НДС</t>
  </si>
  <si>
    <t xml:space="preserve">Блоки стен подвалов и фундаментов  (М-150) </t>
  </si>
  <si>
    <t xml:space="preserve">Блоки стен подвалов и фундаментов  (М-100) </t>
  </si>
  <si>
    <t xml:space="preserve">Прогоны </t>
  </si>
  <si>
    <t xml:space="preserve">Лотки ж/б </t>
  </si>
  <si>
    <t>Учетная цена (себсест.)</t>
  </si>
  <si>
    <t xml:space="preserve">Учетная цена </t>
  </si>
  <si>
    <t>(себест.)</t>
  </si>
  <si>
    <t>ПД 30 10-10</t>
  </si>
  <si>
    <t>Учетная цена за</t>
  </si>
  <si>
    <t>Вес, кг</t>
  </si>
  <si>
    <r>
      <t xml:space="preserve">– </t>
    </r>
    <r>
      <rPr>
        <b/>
        <sz val="12"/>
        <rFont val="Symbol"/>
        <family val="1"/>
      </rPr>
      <t>²</t>
    </r>
    <r>
      <rPr>
        <b/>
        <sz val="12"/>
        <rFont val="Times New Roman"/>
        <family val="1"/>
      </rPr>
      <t xml:space="preserve"> –</t>
    </r>
  </si>
  <si>
    <t>П Р Е Д Л А Г А Е Т   с   1 июля   2010 г.</t>
  </si>
  <si>
    <t>П Р Е Д Л А Г А Е Т    с  01 июля   2010 года.</t>
  </si>
  <si>
    <t>9945202@mail.ru</t>
  </si>
  <si>
    <t>Заготовка на забор</t>
  </si>
  <si>
    <t>10  000</t>
  </si>
  <si>
    <t>Штакетник</t>
  </si>
  <si>
    <t>Хвойная гладкая</t>
  </si>
  <si>
    <t>Угловая 20мм</t>
  </si>
  <si>
    <t>Угловая 30мм</t>
  </si>
  <si>
    <t>Блок-хауз</t>
  </si>
  <si>
    <t>Обработка п/м заказчика</t>
  </si>
  <si>
    <t>Необрезной п/м</t>
  </si>
  <si>
    <t>обрезной п/м</t>
  </si>
  <si>
    <t>необрезной п/м</t>
  </si>
  <si>
    <t>блок-хауз</t>
  </si>
  <si>
    <t>штапик оконный</t>
  </si>
  <si>
    <t>прокладки</t>
  </si>
  <si>
    <t>брусок 40*40</t>
  </si>
  <si>
    <t>Брусок 25*55</t>
  </si>
  <si>
    <t>Брусок  50*50</t>
  </si>
  <si>
    <t>Брусок 30*40</t>
  </si>
  <si>
    <t>Брусок 50*40</t>
  </si>
  <si>
    <t>Брусок 50*45</t>
  </si>
  <si>
    <t>Брусок 40*40</t>
  </si>
  <si>
    <t>черт. Зак</t>
  </si>
  <si>
    <t>2П 30.18-10</t>
  </si>
  <si>
    <t>2П 30 18-30</t>
  </si>
  <si>
    <t>П Р Е Д Л А Г А Е Т  с  11 февраля  2011г.</t>
  </si>
  <si>
    <t>П Р Е Д Л А Г А Е Т   с    21 сентября  2010 г.</t>
  </si>
  <si>
    <t>1,29</t>
  </si>
  <si>
    <t>Вес</t>
  </si>
  <si>
    <t>П Р Е Д Л А Г А Е Т  с  15 сентября   2010 г.</t>
  </si>
  <si>
    <t>единица измерения</t>
  </si>
  <si>
    <t>Стоимость с НДС</t>
  </si>
  <si>
    <t>Щебень фракции 5-20 по адресу ул. Советская, д.47</t>
  </si>
  <si>
    <t>Щебень фракции 5-20 по адресу База УПТК пос.Лучинское</t>
  </si>
  <si>
    <t>Известковый щебень фракции 20-40 с Базы</t>
  </si>
  <si>
    <t>Обогащенный песок по адресу ул. Советская, д.47</t>
  </si>
  <si>
    <t>Сеянный песок по адресу ул. Советская, д.47</t>
  </si>
  <si>
    <t>Природный песок по адресу ул. Советская, д.47</t>
  </si>
  <si>
    <t>Цемент в мешках с Базы</t>
  </si>
  <si>
    <t>Цемент навалом с Базы</t>
  </si>
  <si>
    <t>мешок</t>
  </si>
  <si>
    <t>9945202@mail.ru                                  П Р Е Д Л А Г А Е Т    с  20 августа   2010 года.</t>
  </si>
  <si>
    <t>П Р Е Д Л А Г А Е Т    с  03 августа   2010 года.</t>
  </si>
  <si>
    <t>Наименование, обозначение</t>
  </si>
  <si>
    <t>еденица измерения</t>
  </si>
  <si>
    <t>объем вес, тн/м3</t>
  </si>
  <si>
    <t>цена с НДС, рубли</t>
  </si>
  <si>
    <t>Раствор строительный ГОСТ 28013-98</t>
  </si>
  <si>
    <t>М-75 ПК 2</t>
  </si>
  <si>
    <t>М-100 ПК 2</t>
  </si>
  <si>
    <t>М-150 ПК 2</t>
  </si>
  <si>
    <t>М-200 ПК 2</t>
  </si>
  <si>
    <t>М-250 ПК 2</t>
  </si>
  <si>
    <t>Раствор сложный ГОСТ 28013-98</t>
  </si>
  <si>
    <t>М-50 ПК 2</t>
  </si>
  <si>
    <t>Раствор известковый ГОСТ 28013-98</t>
  </si>
  <si>
    <t>М-4 ПК 2</t>
  </si>
  <si>
    <t>Бетоны тяжелые ГОСТ 7473-94</t>
  </si>
  <si>
    <t>Бетоны мелкозернистые ГОСТ 7473-94</t>
  </si>
  <si>
    <t>БСГ В 7,5 П2 F50 W 2</t>
  </si>
  <si>
    <t>БСГ В 7,5 П3 F50 W 2</t>
  </si>
  <si>
    <t>БСГ В 12,5 П2 F75 W 4</t>
  </si>
  <si>
    <t>БСГ В 12,5 П3 F75 W 4</t>
  </si>
  <si>
    <t>БСГ В 15 П2 F100 W 6</t>
  </si>
  <si>
    <t>БСГ В 15 П3 F100 W 6</t>
  </si>
  <si>
    <t>БСГ В 15 П4 F100 W 6</t>
  </si>
  <si>
    <t>БСГ В 20 П2 F100 W 6</t>
  </si>
  <si>
    <t>БСГ В 20 П3 F100 W 6</t>
  </si>
  <si>
    <t>БСГ В 20 П4 F100 W 6</t>
  </si>
  <si>
    <t>БСГ В 22,5 П2 F150 W 8</t>
  </si>
  <si>
    <t>БСГ В 22,5 П32 F150 W 8</t>
  </si>
  <si>
    <t>БСГ В 22,5 П4 F150 W 8</t>
  </si>
  <si>
    <t>БСГ В 25 П2 F150 W 10</t>
  </si>
  <si>
    <t>БСГ В 25 П3 F150 W 10</t>
  </si>
  <si>
    <t>БСГ В 25 П4 F150 W 10</t>
  </si>
  <si>
    <t>БСГ В 30 П2 F200 W 10</t>
  </si>
  <si>
    <t>БСГ В 30 П3 F200 W 10</t>
  </si>
  <si>
    <t>БСГ В 35 П2 F300 W 10</t>
  </si>
  <si>
    <t>БСГ В 35 П3 F300 W 10</t>
  </si>
  <si>
    <t>БСГ В 40 П2 F300 W 10</t>
  </si>
  <si>
    <t>БСГ В 40 П3 F3000 W 10</t>
  </si>
  <si>
    <t>БСГ В 7,5 П 2</t>
  </si>
  <si>
    <t>БСГ В 12,5 П 2</t>
  </si>
  <si>
    <t>БСГ В 15 П 2</t>
  </si>
  <si>
    <t>БСГ В 20 П 2</t>
  </si>
  <si>
    <t>БСГ В 22,5 П 2</t>
  </si>
  <si>
    <t>БСГ В 25 П 2</t>
  </si>
  <si>
    <t>БСГ В 30 П 2</t>
  </si>
  <si>
    <t>Без добавок</t>
  </si>
  <si>
    <t>www.beton-istra.net</t>
  </si>
  <si>
    <t>www.beton-istra.ru</t>
  </si>
  <si>
    <t>с противоморозными добавками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</si>
</sst>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00_р_._-;\-* #,##0.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00"/>
    <numFmt numFmtId="176" formatCode="0.0000000"/>
    <numFmt numFmtId="177" formatCode="_-* #,##0.0_р_._-;\-* #,##0.0_р_._-;_-* &quot;-&quot;?_р_._-;_-@_-"/>
    <numFmt numFmtId="178" formatCode="0.00_ ;\-0.00\ 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24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Symbol"/>
      <family val="1"/>
    </font>
    <font>
      <sz val="11"/>
      <name val="Symbol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0"/>
    </font>
    <font>
      <sz val="10"/>
      <name val="Symbol"/>
      <family val="1"/>
    </font>
    <font>
      <b/>
      <sz val="8"/>
      <name val="Times New Roman"/>
      <family val="1"/>
    </font>
    <font>
      <b/>
      <sz val="8"/>
      <name val="Symbol"/>
      <family val="1"/>
    </font>
    <font>
      <b/>
      <sz val="8"/>
      <name val="PMingLiU"/>
      <family val="0"/>
    </font>
    <font>
      <sz val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b/>
      <sz val="12"/>
      <name val="Arial Cyr"/>
      <family val="0"/>
    </font>
    <font>
      <b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5" fillId="3" borderId="1" applyNumberFormat="0" applyAlignment="0" applyProtection="0"/>
    <xf numFmtId="0" fontId="36" fillId="6" borderId="2" applyNumberFormat="0" applyAlignment="0" applyProtection="0"/>
    <xf numFmtId="0" fontId="37" fillId="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1" borderId="7" applyNumberFormat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3" fontId="12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0" xfId="42" applyAlignment="1" applyProtection="1">
      <alignment horizontal="right"/>
      <protection/>
    </xf>
    <xf numFmtId="0" fontId="6" fillId="0" borderId="0" xfId="42" applyAlignment="1" applyProtection="1">
      <alignment horizontal="left"/>
      <protection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43" fontId="5" fillId="0" borderId="20" xfId="60" applyFont="1" applyBorder="1" applyAlignment="1">
      <alignment horizontal="center" vertical="top" wrapText="1"/>
    </xf>
    <xf numFmtId="43" fontId="5" fillId="0" borderId="21" xfId="6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3" fontId="0" fillId="0" borderId="22" xfId="60" applyFont="1" applyBorder="1" applyAlignment="1">
      <alignment vertical="top" wrapText="1"/>
    </xf>
    <xf numFmtId="43" fontId="5" fillId="0" borderId="14" xfId="60" applyFont="1" applyBorder="1" applyAlignment="1">
      <alignment horizontal="center" vertical="top" wrapText="1"/>
    </xf>
    <xf numFmtId="43" fontId="5" fillId="0" borderId="18" xfId="60" applyFont="1" applyBorder="1" applyAlignment="1">
      <alignment horizontal="center" vertical="top" wrapText="1"/>
    </xf>
    <xf numFmtId="43" fontId="5" fillId="0" borderId="19" xfId="6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43" fontId="5" fillId="0" borderId="23" xfId="60" applyFont="1" applyBorder="1" applyAlignment="1">
      <alignment horizontal="center" vertical="top" wrapText="1"/>
    </xf>
    <xf numFmtId="43" fontId="5" fillId="0" borderId="16" xfId="60" applyFont="1" applyBorder="1" applyAlignment="1">
      <alignment horizontal="center" vertical="top" wrapText="1"/>
    </xf>
    <xf numFmtId="43" fontId="5" fillId="0" borderId="11" xfId="60" applyFont="1" applyBorder="1" applyAlignment="1">
      <alignment horizontal="center" vertical="top" wrapText="1"/>
    </xf>
    <xf numFmtId="43" fontId="0" fillId="0" borderId="20" xfId="60" applyFont="1" applyBorder="1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3" fontId="12" fillId="0" borderId="24" xfId="0" applyNumberFormat="1" applyFont="1" applyBorder="1" applyAlignment="1">
      <alignment horizontal="center" vertical="top" wrapText="1"/>
    </xf>
    <xf numFmtId="3" fontId="12" fillId="0" borderId="17" xfId="0" applyNumberFormat="1" applyFont="1" applyBorder="1" applyAlignment="1">
      <alignment vertical="top" wrapText="1"/>
    </xf>
    <xf numFmtId="49" fontId="12" fillId="0" borderId="24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17" xfId="0" applyFont="1" applyBorder="1" applyAlignment="1">
      <alignment wrapText="1"/>
    </xf>
    <xf numFmtId="0" fontId="13" fillId="0" borderId="16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173" fontId="1" fillId="0" borderId="27" xfId="6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173" fontId="1" fillId="0" borderId="30" xfId="60" applyNumberFormat="1" applyFont="1" applyBorder="1" applyAlignment="1">
      <alignment horizontal="center" vertical="top" wrapText="1"/>
    </xf>
    <xf numFmtId="0" fontId="6" fillId="0" borderId="0" xfId="42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42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173" fontId="1" fillId="0" borderId="0" xfId="60" applyNumberFormat="1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horizontal="center" vertical="top" wrapText="1"/>
    </xf>
    <xf numFmtId="43" fontId="1" fillId="0" borderId="0" xfId="6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32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2" fillId="0" borderId="21" xfId="0" applyFont="1" applyBorder="1" applyAlignment="1">
      <alignment horizontal="center" vertical="top" wrapText="1"/>
    </xf>
    <xf numFmtId="14" fontId="22" fillId="0" borderId="14" xfId="0" applyNumberFormat="1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3" fontId="12" fillId="0" borderId="16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14" fontId="22" fillId="0" borderId="0" xfId="0" applyNumberFormat="1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0" fillId="0" borderId="26" xfId="0" applyBorder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top" wrapText="1"/>
    </xf>
    <xf numFmtId="3" fontId="25" fillId="0" borderId="19" xfId="0" applyNumberFormat="1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3" fontId="25" fillId="0" borderId="24" xfId="0" applyNumberFormat="1" applyFont="1" applyFill="1" applyBorder="1" applyAlignment="1">
      <alignment vertical="top" wrapText="1"/>
    </xf>
    <xf numFmtId="3" fontId="25" fillId="0" borderId="13" xfId="0" applyNumberFormat="1" applyFont="1" applyFill="1" applyBorder="1" applyAlignment="1">
      <alignment vertical="top" wrapText="1"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4" fontId="19" fillId="0" borderId="11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top" wrapText="1"/>
    </xf>
    <xf numFmtId="4" fontId="12" fillId="0" borderId="33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horizontal="center" vertical="top" wrapText="1"/>
    </xf>
    <xf numFmtId="4" fontId="12" fillId="0" borderId="34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12" fillId="0" borderId="35" xfId="0" applyNumberFormat="1" applyFont="1" applyBorder="1" applyAlignment="1">
      <alignment horizontal="center" vertical="top" wrapText="1"/>
    </xf>
    <xf numFmtId="4" fontId="19" fillId="0" borderId="13" xfId="0" applyNumberFormat="1" applyFont="1" applyBorder="1" applyAlignment="1">
      <alignment horizontal="center" vertical="top" wrapText="1"/>
    </xf>
    <xf numFmtId="4" fontId="19" fillId="0" borderId="14" xfId="0" applyNumberFormat="1" applyFont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2" fontId="12" fillId="0" borderId="0" xfId="0" applyNumberFormat="1" applyFont="1" applyAlignment="1">
      <alignment horizontal="center"/>
    </xf>
    <xf numFmtId="2" fontId="1" fillId="0" borderId="23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2" fontId="25" fillId="0" borderId="16" xfId="0" applyNumberFormat="1" applyFont="1" applyFill="1" applyBorder="1" applyAlignment="1">
      <alignment vertical="top" wrapText="1"/>
    </xf>
    <xf numFmtId="2" fontId="25" fillId="0" borderId="11" xfId="0" applyNumberFormat="1" applyFont="1" applyFill="1" applyBorder="1" applyAlignment="1">
      <alignment vertical="top" wrapText="1"/>
    </xf>
    <xf numFmtId="2" fontId="23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2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3" fontId="2" fillId="0" borderId="24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2" fontId="2" fillId="0" borderId="36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3" fontId="2" fillId="0" borderId="16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31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2" fontId="12" fillId="0" borderId="33" xfId="0" applyNumberFormat="1" applyFont="1" applyBorder="1" applyAlignment="1">
      <alignment horizontal="center" vertical="top" wrapText="1"/>
    </xf>
    <xf numFmtId="2" fontId="12" fillId="0" borderId="34" xfId="0" applyNumberFormat="1" applyFont="1" applyBorder="1" applyAlignment="1">
      <alignment horizontal="center" vertical="top" wrapText="1"/>
    </xf>
    <xf numFmtId="2" fontId="12" fillId="0" borderId="36" xfId="60" applyNumberFormat="1" applyFont="1" applyBorder="1" applyAlignment="1">
      <alignment horizontal="center" vertical="top" wrapText="1"/>
    </xf>
    <xf numFmtId="2" fontId="2" fillId="0" borderId="33" xfId="0" applyNumberFormat="1" applyFont="1" applyBorder="1" applyAlignment="1">
      <alignment horizontal="center" vertical="top" wrapText="1"/>
    </xf>
    <xf numFmtId="2" fontId="2" fillId="0" borderId="34" xfId="0" applyNumberFormat="1" applyFont="1" applyBorder="1" applyAlignment="1">
      <alignment horizontal="center" vertical="top" wrapText="1"/>
    </xf>
    <xf numFmtId="2" fontId="2" fillId="0" borderId="36" xfId="60" applyNumberFormat="1" applyFont="1" applyBorder="1" applyAlignment="1">
      <alignment horizontal="center" vertical="top" wrapText="1"/>
    </xf>
    <xf numFmtId="2" fontId="2" fillId="0" borderId="36" xfId="60" applyNumberFormat="1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42" applyBorder="1" applyAlignment="1" applyProtection="1">
      <alignment horizontal="left"/>
      <protection/>
    </xf>
    <xf numFmtId="0" fontId="6" fillId="0" borderId="0" xfId="42" applyBorder="1" applyAlignment="1" applyProtection="1">
      <alignment horizontal="right"/>
      <protection/>
    </xf>
    <xf numFmtId="173" fontId="1" fillId="0" borderId="26" xfId="6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3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173" fontId="1" fillId="0" borderId="29" xfId="60" applyNumberFormat="1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2" fillId="0" borderId="44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26" fillId="0" borderId="46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0" fillId="2" borderId="0" xfId="0" applyFill="1" applyAlignment="1">
      <alignment/>
    </xf>
    <xf numFmtId="43" fontId="0" fillId="2" borderId="0" xfId="0" applyNumberFormat="1" applyFill="1" applyAlignment="1">
      <alignment/>
    </xf>
    <xf numFmtId="0" fontId="2" fillId="0" borderId="23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34" xfId="6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top" wrapText="1"/>
    </xf>
    <xf numFmtId="2" fontId="2" fillId="0" borderId="49" xfId="6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/>
    </xf>
    <xf numFmtId="0" fontId="13" fillId="0" borderId="0" xfId="0" applyFont="1" applyAlignment="1">
      <alignment/>
    </xf>
    <xf numFmtId="0" fontId="0" fillId="0" borderId="26" xfId="0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0" fillId="0" borderId="26" xfId="0" applyNumberFormat="1" applyBorder="1" applyAlignment="1">
      <alignment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73" fontId="12" fillId="0" borderId="25" xfId="60" applyNumberFormat="1" applyFont="1" applyBorder="1" applyAlignment="1">
      <alignment horizontal="center" vertical="top" wrapText="1"/>
    </xf>
    <xf numFmtId="173" fontId="12" fillId="0" borderId="26" xfId="60" applyNumberFormat="1" applyFont="1" applyBorder="1" applyAlignment="1">
      <alignment horizontal="center" vertical="top" wrapText="1"/>
    </xf>
    <xf numFmtId="173" fontId="12" fillId="0" borderId="27" xfId="6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3" fontId="12" fillId="0" borderId="0" xfId="6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2" fillId="0" borderId="4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56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4" fontId="12" fillId="0" borderId="57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12" fillId="0" borderId="63" xfId="0" applyNumberFormat="1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/>
    </xf>
    <xf numFmtId="0" fontId="6" fillId="0" borderId="0" xfId="42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945202@mail.ru" TargetMode="External" /><Relationship Id="rId2" Type="http://schemas.openxmlformats.org/officeDocument/2006/relationships/hyperlink" Target="http://www.beton-istra.ne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ptk@istra.net.ru" TargetMode="External" /><Relationship Id="rId2" Type="http://schemas.openxmlformats.org/officeDocument/2006/relationships/hyperlink" Target="http://www.beton-istra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9945202@mail.ru" TargetMode="External" /><Relationship Id="rId2" Type="http://schemas.openxmlformats.org/officeDocument/2006/relationships/hyperlink" Target="http://www.beton-istra.net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on-istra.net/" TargetMode="External" /><Relationship Id="rId2" Type="http://schemas.openxmlformats.org/officeDocument/2006/relationships/hyperlink" Target="mailto:9945202@mail.ru%20%20%20%20%20%20%20%20%20%20%20%20%20%20%20%20%20%20%20%20%20%20%20%20%20%20%20%20%20%20%20%20%20%20&#1055;%20&#1056;%20&#1045;%20&#1044;%20&#1051;%20&#1040;%20&#1043;%20&#1040;%20&#1045;%20&#1058;%20%20%20%20&#1089;%20%2020%20&#1072;&#1074;&#1075;&#1091;&#1089;&#1090;&#1072;%20%20%202010%20&#1075;&#1086;&#1076;&#1072;.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9945202@mail.ru" TargetMode="External" /><Relationship Id="rId2" Type="http://schemas.openxmlformats.org/officeDocument/2006/relationships/hyperlink" Target="http://www.beton-istra.net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9945202@mail.ru" TargetMode="External" /><Relationship Id="rId2" Type="http://schemas.openxmlformats.org/officeDocument/2006/relationships/hyperlink" Target="http://www.beton-istra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8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2" width="7.25390625" style="0" customWidth="1"/>
    <col min="3" max="3" width="7.75390625" style="0" customWidth="1"/>
    <col min="4" max="4" width="18.375" style="0" customWidth="1"/>
    <col min="5" max="5" width="7.25390625" style="0" customWidth="1"/>
    <col min="6" max="6" width="17.875" style="0" customWidth="1"/>
    <col min="9" max="9" width="10.25390625" style="0" customWidth="1"/>
  </cols>
  <sheetData>
    <row r="1" spans="1:14" ht="15.75">
      <c r="A1" s="246" t="s">
        <v>0</v>
      </c>
      <c r="B1" s="246"/>
      <c r="C1" s="246"/>
      <c r="D1" s="246"/>
      <c r="E1" s="246"/>
      <c r="F1" s="246"/>
      <c r="G1" s="252"/>
      <c r="H1" s="252"/>
      <c r="I1" s="252"/>
      <c r="J1" s="252"/>
      <c r="K1" s="252"/>
      <c r="L1" s="252"/>
      <c r="M1" s="252"/>
      <c r="N1" s="252"/>
    </row>
    <row r="2" spans="1:14" ht="15.75">
      <c r="A2" s="246" t="s">
        <v>21</v>
      </c>
      <c r="B2" s="246"/>
      <c r="C2" s="246"/>
      <c r="D2" s="246"/>
      <c r="E2" s="246"/>
      <c r="F2" s="246"/>
      <c r="G2" s="252"/>
      <c r="H2" s="252"/>
      <c r="I2" s="252"/>
      <c r="J2" s="252"/>
      <c r="K2" s="252"/>
      <c r="L2" s="252"/>
      <c r="M2" s="252"/>
      <c r="N2" s="252"/>
    </row>
    <row r="3" spans="1:14" ht="15.75">
      <c r="A3" s="193" t="s">
        <v>382</v>
      </c>
      <c r="B3" s="246" t="s">
        <v>197</v>
      </c>
      <c r="C3" s="246"/>
      <c r="D3" s="246"/>
      <c r="E3" s="246"/>
      <c r="F3" s="194" t="s">
        <v>293</v>
      </c>
      <c r="G3" s="69"/>
      <c r="H3" s="252"/>
      <c r="I3" s="252"/>
      <c r="J3" s="252"/>
      <c r="K3" s="252"/>
      <c r="L3" s="252"/>
      <c r="M3" s="70"/>
      <c r="N3" s="71"/>
    </row>
    <row r="4" spans="1:14" ht="15.75">
      <c r="A4" s="246" t="s">
        <v>292</v>
      </c>
      <c r="B4" s="246"/>
      <c r="C4" s="246"/>
      <c r="D4" s="246"/>
      <c r="E4" s="246"/>
      <c r="F4" s="246"/>
      <c r="G4" s="252"/>
      <c r="H4" s="252"/>
      <c r="I4" s="252"/>
      <c r="J4" s="252"/>
      <c r="K4" s="252"/>
      <c r="L4" s="252"/>
      <c r="M4" s="252"/>
      <c r="N4" s="252"/>
    </row>
    <row r="5" spans="1:14" ht="13.5" customHeight="1">
      <c r="A5" s="251" t="s">
        <v>132</v>
      </c>
      <c r="B5" s="64" t="s">
        <v>156</v>
      </c>
      <c r="C5" s="196" t="s">
        <v>10</v>
      </c>
      <c r="D5" s="247" t="s">
        <v>132</v>
      </c>
      <c r="E5" s="197" t="s">
        <v>156</v>
      </c>
      <c r="F5" s="64" t="s">
        <v>10</v>
      </c>
      <c r="G5" s="253"/>
      <c r="H5" s="72"/>
      <c r="I5" s="72"/>
      <c r="J5" s="72"/>
      <c r="K5" s="253"/>
      <c r="L5" s="72"/>
      <c r="M5" s="253"/>
      <c r="N5" s="72"/>
    </row>
    <row r="6" spans="1:14" ht="12.75" customHeight="1">
      <c r="A6" s="251"/>
      <c r="B6" s="198" t="s">
        <v>157</v>
      </c>
      <c r="C6" s="199" t="s">
        <v>194</v>
      </c>
      <c r="D6" s="247"/>
      <c r="E6" s="200" t="s">
        <v>157</v>
      </c>
      <c r="F6" s="198" t="s">
        <v>194</v>
      </c>
      <c r="G6" s="253"/>
      <c r="H6" s="72"/>
      <c r="I6" s="72"/>
      <c r="J6" s="72"/>
      <c r="K6" s="253"/>
      <c r="L6" s="72"/>
      <c r="M6" s="253"/>
      <c r="N6" s="72"/>
    </row>
    <row r="7" spans="1:14" ht="12.75">
      <c r="A7" s="251"/>
      <c r="B7" s="201"/>
      <c r="C7" s="202" t="s">
        <v>158</v>
      </c>
      <c r="D7" s="247"/>
      <c r="E7" s="203"/>
      <c r="F7" s="82" t="s">
        <v>158</v>
      </c>
      <c r="G7" s="253"/>
      <c r="H7" s="73"/>
      <c r="I7" s="73"/>
      <c r="J7" s="73"/>
      <c r="K7" s="253"/>
      <c r="L7" s="73"/>
      <c r="M7" s="253"/>
      <c r="N7" s="72"/>
    </row>
    <row r="8" spans="1:14" ht="12.75">
      <c r="A8" s="248" t="s">
        <v>159</v>
      </c>
      <c r="B8" s="249"/>
      <c r="C8" s="250"/>
      <c r="D8" s="248" t="s">
        <v>160</v>
      </c>
      <c r="E8" s="249"/>
      <c r="F8" s="249"/>
      <c r="G8" s="255"/>
      <c r="H8" s="255"/>
      <c r="I8" s="255"/>
      <c r="J8" s="255"/>
      <c r="K8" s="255"/>
      <c r="L8" s="255"/>
      <c r="M8" s="255"/>
      <c r="N8" s="255"/>
    </row>
    <row r="9" spans="1:14" ht="12.75">
      <c r="A9" s="60" t="s">
        <v>161</v>
      </c>
      <c r="B9" s="61" t="s">
        <v>162</v>
      </c>
      <c r="C9" s="62">
        <v>5000</v>
      </c>
      <c r="D9" s="60" t="s">
        <v>163</v>
      </c>
      <c r="E9" s="61" t="s">
        <v>164</v>
      </c>
      <c r="F9" s="195">
        <v>21</v>
      </c>
      <c r="G9" s="74"/>
      <c r="H9" s="72"/>
      <c r="I9" s="75"/>
      <c r="J9" s="76"/>
      <c r="K9" s="74"/>
      <c r="L9" s="72"/>
      <c r="M9" s="75"/>
      <c r="N9" s="76"/>
    </row>
    <row r="10" spans="1:14" ht="12.75">
      <c r="A10" s="60" t="s">
        <v>294</v>
      </c>
      <c r="B10" s="61" t="s">
        <v>162</v>
      </c>
      <c r="C10" s="62">
        <v>3600</v>
      </c>
      <c r="D10" s="60" t="s">
        <v>165</v>
      </c>
      <c r="E10" s="61" t="s">
        <v>164</v>
      </c>
      <c r="F10" s="195">
        <v>36</v>
      </c>
      <c r="G10" s="74"/>
      <c r="H10" s="72"/>
      <c r="I10" s="75"/>
      <c r="J10" s="76"/>
      <c r="K10" s="74"/>
      <c r="L10" s="72"/>
      <c r="M10" s="75"/>
      <c r="N10" s="76"/>
    </row>
    <row r="11" spans="1:14" ht="12.75">
      <c r="A11" s="240" t="s">
        <v>166</v>
      </c>
      <c r="B11" s="241"/>
      <c r="C11" s="242"/>
      <c r="D11" s="60" t="s">
        <v>211</v>
      </c>
      <c r="E11" s="61" t="s">
        <v>164</v>
      </c>
      <c r="F11" s="195">
        <v>110</v>
      </c>
      <c r="G11" s="255"/>
      <c r="H11" s="255"/>
      <c r="I11" s="255"/>
      <c r="J11" s="255"/>
      <c r="K11" s="74"/>
      <c r="L11" s="72"/>
      <c r="M11" s="75"/>
      <c r="N11" s="76"/>
    </row>
    <row r="12" spans="1:14" ht="12.75">
      <c r="A12" s="60" t="s">
        <v>192</v>
      </c>
      <c r="B12" s="61" t="s">
        <v>162</v>
      </c>
      <c r="C12" s="62">
        <v>5800</v>
      </c>
      <c r="D12" s="60" t="s">
        <v>212</v>
      </c>
      <c r="E12" s="61" t="s">
        <v>213</v>
      </c>
      <c r="F12" s="195">
        <v>150</v>
      </c>
      <c r="G12" s="74"/>
      <c r="H12" s="72"/>
      <c r="I12" s="77"/>
      <c r="J12" s="76"/>
      <c r="K12" s="74"/>
      <c r="L12" s="72"/>
      <c r="M12" s="75"/>
      <c r="N12" s="76"/>
    </row>
    <row r="13" spans="1:14" ht="18.75" customHeight="1">
      <c r="A13" s="60" t="s">
        <v>193</v>
      </c>
      <c r="B13" s="61" t="s">
        <v>162</v>
      </c>
      <c r="C13" s="62">
        <v>5750</v>
      </c>
      <c r="D13" s="63" t="s">
        <v>167</v>
      </c>
      <c r="E13" s="64" t="s">
        <v>168</v>
      </c>
      <c r="F13" s="204">
        <v>40</v>
      </c>
      <c r="G13" s="74"/>
      <c r="H13" s="72"/>
      <c r="I13" s="77"/>
      <c r="J13" s="76"/>
      <c r="K13" s="74"/>
      <c r="L13" s="72"/>
      <c r="M13" s="75"/>
      <c r="N13" s="76"/>
    </row>
    <row r="14" spans="1:14" ht="12.75">
      <c r="A14" s="60" t="s">
        <v>169</v>
      </c>
      <c r="B14" s="61" t="s">
        <v>162</v>
      </c>
      <c r="C14" s="62">
        <v>10000</v>
      </c>
      <c r="D14" s="240" t="s">
        <v>174</v>
      </c>
      <c r="E14" s="241"/>
      <c r="F14" s="241"/>
      <c r="G14" s="74"/>
      <c r="H14" s="72"/>
      <c r="I14" s="77"/>
      <c r="J14" s="76"/>
      <c r="K14" s="255"/>
      <c r="L14" s="255"/>
      <c r="M14" s="255"/>
      <c r="N14" s="255"/>
    </row>
    <row r="15" spans="1:14" ht="21" customHeight="1">
      <c r="A15" s="60" t="s">
        <v>170</v>
      </c>
      <c r="B15" s="61" t="s">
        <v>67</v>
      </c>
      <c r="C15" s="62">
        <v>5700</v>
      </c>
      <c r="D15" s="60" t="s">
        <v>175</v>
      </c>
      <c r="E15" s="61" t="s">
        <v>162</v>
      </c>
      <c r="F15" s="195" t="s">
        <v>295</v>
      </c>
      <c r="G15" s="74"/>
      <c r="H15" s="72"/>
      <c r="I15" s="77"/>
      <c r="J15" s="76"/>
      <c r="K15" s="74"/>
      <c r="L15" s="72"/>
      <c r="M15" s="75"/>
      <c r="N15" s="76"/>
    </row>
    <row r="16" spans="1:14" ht="25.5">
      <c r="A16" s="60" t="s">
        <v>206</v>
      </c>
      <c r="B16" s="61" t="s">
        <v>162</v>
      </c>
      <c r="C16" s="62">
        <v>5800</v>
      </c>
      <c r="D16" s="60" t="s">
        <v>176</v>
      </c>
      <c r="E16" s="61" t="s">
        <v>162</v>
      </c>
      <c r="F16" s="195">
        <v>11000</v>
      </c>
      <c r="G16" s="74"/>
      <c r="H16" s="72"/>
      <c r="I16" s="77"/>
      <c r="J16" s="76"/>
      <c r="K16" s="74"/>
      <c r="L16" s="72"/>
      <c r="M16" s="75"/>
      <c r="N16" s="76"/>
    </row>
    <row r="17" spans="1:14" ht="15.75" customHeight="1">
      <c r="A17" s="240" t="s">
        <v>171</v>
      </c>
      <c r="B17" s="241"/>
      <c r="C17" s="242"/>
      <c r="D17" s="240" t="s">
        <v>184</v>
      </c>
      <c r="E17" s="241"/>
      <c r="F17" s="241"/>
      <c r="G17" s="255"/>
      <c r="H17" s="255"/>
      <c r="I17" s="255"/>
      <c r="J17" s="255"/>
      <c r="K17" s="74"/>
      <c r="L17" s="72"/>
      <c r="M17" s="72"/>
      <c r="N17" s="76"/>
    </row>
    <row r="18" spans="1:14" ht="12.75">
      <c r="A18" s="60" t="s">
        <v>172</v>
      </c>
      <c r="B18" s="61" t="s">
        <v>162</v>
      </c>
      <c r="C18" s="62">
        <v>8800</v>
      </c>
      <c r="D18" s="60" t="s">
        <v>184</v>
      </c>
      <c r="E18" s="61" t="s">
        <v>210</v>
      </c>
      <c r="F18" s="195">
        <v>1206</v>
      </c>
      <c r="G18" s="74"/>
      <c r="H18" s="72"/>
      <c r="I18" s="77"/>
      <c r="J18" s="76"/>
      <c r="K18" s="74"/>
      <c r="L18" s="72"/>
      <c r="M18" s="75"/>
      <c r="N18" s="76"/>
    </row>
    <row r="19" spans="1:14" ht="33.75" customHeight="1">
      <c r="A19" s="60" t="s">
        <v>173</v>
      </c>
      <c r="B19" s="61" t="s">
        <v>162</v>
      </c>
      <c r="C19" s="62">
        <v>9800</v>
      </c>
      <c r="D19" s="60" t="s">
        <v>185</v>
      </c>
      <c r="E19" s="61" t="s">
        <v>179</v>
      </c>
      <c r="F19" s="195">
        <v>2060</v>
      </c>
      <c r="G19" s="74"/>
      <c r="H19" s="72"/>
      <c r="I19" s="77"/>
      <c r="J19" s="76"/>
      <c r="K19" s="255"/>
      <c r="L19" s="255"/>
      <c r="M19" s="255"/>
      <c r="N19" s="255"/>
    </row>
    <row r="20" spans="1:14" ht="25.5">
      <c r="A20" s="243" t="s">
        <v>205</v>
      </c>
      <c r="B20" s="244"/>
      <c r="C20" s="245"/>
      <c r="D20" s="60" t="s">
        <v>186</v>
      </c>
      <c r="E20" s="61" t="s">
        <v>179</v>
      </c>
      <c r="F20" s="195">
        <v>1950</v>
      </c>
      <c r="G20" s="255"/>
      <c r="H20" s="255"/>
      <c r="I20" s="255"/>
      <c r="J20" s="255"/>
      <c r="K20" s="74"/>
      <c r="L20" s="72"/>
      <c r="M20" s="75"/>
      <c r="N20" s="76"/>
    </row>
    <row r="21" spans="1:14" ht="12.75">
      <c r="A21" s="60" t="s">
        <v>178</v>
      </c>
      <c r="B21" s="61" t="s">
        <v>179</v>
      </c>
      <c r="C21" s="62">
        <v>2600</v>
      </c>
      <c r="D21" s="60" t="s">
        <v>218</v>
      </c>
      <c r="E21" s="61" t="s">
        <v>179</v>
      </c>
      <c r="F21" s="195">
        <v>1790</v>
      </c>
      <c r="G21" s="74"/>
      <c r="H21" s="72"/>
      <c r="I21" s="78"/>
      <c r="J21" s="76"/>
      <c r="K21" s="74"/>
      <c r="L21" s="72"/>
      <c r="M21" s="75"/>
      <c r="N21" s="76"/>
    </row>
    <row r="22" spans="1:14" ht="25.5">
      <c r="A22" s="60" t="s">
        <v>180</v>
      </c>
      <c r="B22" s="61" t="s">
        <v>179</v>
      </c>
      <c r="C22" s="62">
        <v>2600</v>
      </c>
      <c r="D22" s="60" t="s">
        <v>188</v>
      </c>
      <c r="E22" s="61" t="s">
        <v>210</v>
      </c>
      <c r="F22" s="195">
        <v>1530</v>
      </c>
      <c r="G22" s="74"/>
      <c r="H22" s="72"/>
      <c r="I22" s="78"/>
      <c r="J22" s="76"/>
      <c r="K22" s="255"/>
      <c r="L22" s="255"/>
      <c r="M22" s="255"/>
      <c r="N22" s="255"/>
    </row>
    <row r="23" spans="1:14" ht="12.75">
      <c r="A23" s="60" t="s">
        <v>181</v>
      </c>
      <c r="B23" s="61" t="s">
        <v>179</v>
      </c>
      <c r="C23" s="62">
        <v>2360</v>
      </c>
      <c r="D23" s="60" t="s">
        <v>219</v>
      </c>
      <c r="E23" s="61" t="s">
        <v>179</v>
      </c>
      <c r="F23" s="205"/>
      <c r="G23" s="254"/>
      <c r="H23" s="254"/>
      <c r="I23" s="254"/>
      <c r="J23" s="254"/>
      <c r="K23" s="74"/>
      <c r="L23" s="72"/>
      <c r="M23" s="75"/>
      <c r="N23" s="76"/>
    </row>
    <row r="24" spans="1:14" ht="12.75">
      <c r="A24" s="60" t="s">
        <v>182</v>
      </c>
      <c r="B24" s="61" t="s">
        <v>179</v>
      </c>
      <c r="C24" s="62">
        <v>1370</v>
      </c>
      <c r="D24" s="240" t="s">
        <v>189</v>
      </c>
      <c r="E24" s="241"/>
      <c r="F24" s="241"/>
      <c r="G24" s="74"/>
      <c r="H24" s="72"/>
      <c r="I24" s="75"/>
      <c r="J24" s="76"/>
      <c r="K24" s="74"/>
      <c r="L24" s="72"/>
      <c r="M24" s="75"/>
      <c r="N24" s="76"/>
    </row>
    <row r="25" spans="1:14" ht="12.75">
      <c r="A25" s="60" t="s">
        <v>207</v>
      </c>
      <c r="B25" s="61" t="s">
        <v>208</v>
      </c>
      <c r="C25" s="62">
        <v>80</v>
      </c>
      <c r="D25" s="63" t="s">
        <v>163</v>
      </c>
      <c r="E25" s="64" t="s">
        <v>164</v>
      </c>
      <c r="F25" s="204">
        <v>23</v>
      </c>
      <c r="G25" s="74"/>
      <c r="H25" s="72"/>
      <c r="I25" s="75"/>
      <c r="J25" s="76"/>
      <c r="K25" s="74"/>
      <c r="L25" s="72"/>
      <c r="M25" s="72"/>
      <c r="N25" s="76"/>
    </row>
    <row r="26" spans="1:14" ht="28.5" customHeight="1" thickBot="1">
      <c r="A26" s="63" t="s">
        <v>209</v>
      </c>
      <c r="B26" s="64" t="s">
        <v>208</v>
      </c>
      <c r="C26" s="204">
        <v>100</v>
      </c>
      <c r="D26" s="66" t="s">
        <v>190</v>
      </c>
      <c r="E26" s="67" t="s">
        <v>187</v>
      </c>
      <c r="F26" s="68">
        <v>31</v>
      </c>
      <c r="G26" s="74"/>
      <c r="H26" s="72"/>
      <c r="I26" s="75"/>
      <c r="J26" s="76"/>
      <c r="K26" s="255"/>
      <c r="L26" s="255"/>
      <c r="M26" s="255"/>
      <c r="N26" s="255"/>
    </row>
    <row r="27" spans="1:14" ht="12.75">
      <c r="A27" s="241" t="s">
        <v>296</v>
      </c>
      <c r="B27" s="241"/>
      <c r="C27" s="241"/>
      <c r="D27" s="256" t="s">
        <v>214</v>
      </c>
      <c r="E27" s="257"/>
      <c r="F27" s="257"/>
      <c r="G27" s="74"/>
      <c r="H27" s="72"/>
      <c r="I27" s="75"/>
      <c r="J27" s="76"/>
      <c r="K27" s="74"/>
      <c r="L27" s="72"/>
      <c r="M27" s="75"/>
      <c r="N27" s="76"/>
    </row>
    <row r="28" spans="1:6" ht="27" customHeight="1">
      <c r="A28" s="65" t="s">
        <v>163</v>
      </c>
      <c r="B28" s="61" t="s">
        <v>187</v>
      </c>
      <c r="C28" s="62">
        <v>11.7</v>
      </c>
      <c r="D28" s="65" t="s">
        <v>297</v>
      </c>
      <c r="E28" s="61" t="s">
        <v>187</v>
      </c>
      <c r="F28" s="195">
        <v>20</v>
      </c>
    </row>
    <row r="29" spans="1:6" ht="12.75">
      <c r="A29" s="258" t="s">
        <v>300</v>
      </c>
      <c r="B29" s="258"/>
      <c r="C29" s="258"/>
      <c r="D29" s="65" t="s">
        <v>298</v>
      </c>
      <c r="E29" s="61" t="s">
        <v>187</v>
      </c>
      <c r="F29" s="195">
        <v>29</v>
      </c>
    </row>
    <row r="30" spans="1:6" ht="12.75">
      <c r="A30" s="65" t="s">
        <v>163</v>
      </c>
      <c r="B30" s="65" t="s">
        <v>210</v>
      </c>
      <c r="C30" s="65">
        <v>450</v>
      </c>
      <c r="D30" s="65" t="s">
        <v>299</v>
      </c>
      <c r="E30" s="61" t="s">
        <v>187</v>
      </c>
      <c r="F30" s="195">
        <v>33</v>
      </c>
    </row>
    <row r="31" spans="1:6" ht="15.75" customHeight="1">
      <c r="A31" s="258" t="s">
        <v>177</v>
      </c>
      <c r="B31" s="258"/>
      <c r="C31" s="258"/>
      <c r="D31" s="258" t="s">
        <v>301</v>
      </c>
      <c r="E31" s="258"/>
      <c r="F31" s="258"/>
    </row>
    <row r="32" spans="1:6" ht="12.75">
      <c r="A32" s="65" t="s">
        <v>302</v>
      </c>
      <c r="B32" s="61" t="s">
        <v>67</v>
      </c>
      <c r="C32" s="62">
        <v>1000</v>
      </c>
      <c r="D32" s="65" t="s">
        <v>304</v>
      </c>
      <c r="E32" s="61" t="s">
        <v>67</v>
      </c>
      <c r="F32" s="195">
        <v>3000</v>
      </c>
    </row>
    <row r="33" spans="1:6" ht="12.75">
      <c r="A33" s="65" t="s">
        <v>303</v>
      </c>
      <c r="B33" s="61" t="s">
        <v>67</v>
      </c>
      <c r="C33" s="62">
        <v>965</v>
      </c>
      <c r="D33" s="65" t="s">
        <v>303</v>
      </c>
      <c r="E33" s="61" t="s">
        <v>67</v>
      </c>
      <c r="F33" s="195">
        <v>2800</v>
      </c>
    </row>
    <row r="34" spans="1:6" ht="12.75">
      <c r="A34" s="258"/>
      <c r="B34" s="258"/>
      <c r="C34" s="259"/>
      <c r="D34" s="65" t="s">
        <v>305</v>
      </c>
      <c r="E34" s="61" t="s">
        <v>210</v>
      </c>
      <c r="F34" s="195">
        <v>450</v>
      </c>
    </row>
    <row r="35" spans="1:6" ht="12.75">
      <c r="A35" s="255" t="s">
        <v>183</v>
      </c>
      <c r="B35" s="255"/>
      <c r="C35" s="255"/>
      <c r="D35" s="255"/>
      <c r="E35" s="255"/>
      <c r="F35" s="255"/>
    </row>
    <row r="36" spans="1:6" ht="12.75">
      <c r="A36" s="74" t="s">
        <v>161</v>
      </c>
      <c r="B36" s="72" t="s">
        <v>210</v>
      </c>
      <c r="C36" s="76">
        <v>1530</v>
      </c>
      <c r="D36" s="74" t="s">
        <v>312</v>
      </c>
      <c r="E36" s="72" t="s">
        <v>187</v>
      </c>
      <c r="F36" s="76">
        <v>25</v>
      </c>
    </row>
    <row r="37" spans="1:6" ht="12.75">
      <c r="A37" s="74" t="s">
        <v>306</v>
      </c>
      <c r="B37" s="72" t="s">
        <v>187</v>
      </c>
      <c r="C37" s="79">
        <v>6</v>
      </c>
      <c r="D37" s="74" t="s">
        <v>313</v>
      </c>
      <c r="E37" s="72" t="s">
        <v>187</v>
      </c>
      <c r="F37" s="76">
        <v>26</v>
      </c>
    </row>
    <row r="38" spans="1:6" ht="12.75">
      <c r="A38" s="74" t="s">
        <v>307</v>
      </c>
      <c r="B38" s="74" t="s">
        <v>67</v>
      </c>
      <c r="C38" s="74">
        <v>3000</v>
      </c>
      <c r="D38" s="74" t="s">
        <v>314</v>
      </c>
      <c r="E38" s="72" t="s">
        <v>187</v>
      </c>
      <c r="F38" s="76">
        <v>26</v>
      </c>
    </row>
    <row r="39" spans="1:6" ht="12.75">
      <c r="A39" s="74" t="s">
        <v>308</v>
      </c>
      <c r="B39" s="72" t="s">
        <v>187</v>
      </c>
      <c r="C39" s="76">
        <v>20</v>
      </c>
      <c r="D39" s="74" t="s">
        <v>215</v>
      </c>
      <c r="E39" s="74" t="s">
        <v>67</v>
      </c>
      <c r="F39" s="76">
        <v>350</v>
      </c>
    </row>
    <row r="40" spans="1:6" ht="12.75">
      <c r="A40" s="74" t="s">
        <v>309</v>
      </c>
      <c r="B40" s="72" t="s">
        <v>187</v>
      </c>
      <c r="C40" s="76">
        <v>10</v>
      </c>
      <c r="D40" s="206" t="s">
        <v>216</v>
      </c>
      <c r="E40" s="74" t="s">
        <v>67</v>
      </c>
      <c r="F40" s="70">
        <v>283</v>
      </c>
    </row>
    <row r="41" spans="1:6" ht="12.75">
      <c r="A41" s="206" t="s">
        <v>310</v>
      </c>
      <c r="B41" s="72" t="s">
        <v>187</v>
      </c>
      <c r="C41" s="207">
        <v>26</v>
      </c>
      <c r="D41" s="206" t="s">
        <v>217</v>
      </c>
      <c r="E41" s="74" t="s">
        <v>67</v>
      </c>
      <c r="F41" s="80">
        <v>300</v>
      </c>
    </row>
    <row r="42" spans="1:6" ht="12.75">
      <c r="A42" s="206" t="s">
        <v>311</v>
      </c>
      <c r="B42" s="72" t="s">
        <v>187</v>
      </c>
      <c r="C42" s="207">
        <v>24</v>
      </c>
      <c r="D42" s="80"/>
      <c r="E42" s="80"/>
      <c r="F42" s="80"/>
    </row>
    <row r="43" spans="1:6" ht="12.75">
      <c r="A43" s="80"/>
      <c r="B43" s="80"/>
      <c r="C43" s="80"/>
      <c r="D43" s="80"/>
      <c r="E43" s="80"/>
      <c r="F43" s="80"/>
    </row>
    <row r="44" spans="1:6" ht="12.75">
      <c r="A44" s="80"/>
      <c r="B44" s="80"/>
      <c r="C44" s="80"/>
      <c r="D44" s="80"/>
      <c r="E44" s="80"/>
      <c r="F44" s="80"/>
    </row>
    <row r="45" spans="1:6" ht="12.75">
      <c r="A45" s="80"/>
      <c r="B45" s="80"/>
      <c r="C45" s="80"/>
      <c r="D45" s="80"/>
      <c r="E45" s="80"/>
      <c r="F45" s="80"/>
    </row>
    <row r="46" spans="1:6" ht="12.75">
      <c r="A46" s="80"/>
      <c r="B46" s="80"/>
      <c r="C46" s="80"/>
      <c r="D46" s="80"/>
      <c r="E46" s="80"/>
      <c r="F46" s="80"/>
    </row>
    <row r="47" spans="1:6" ht="21.75" customHeight="1">
      <c r="A47" s="80"/>
      <c r="B47" s="80"/>
      <c r="C47" s="80"/>
      <c r="D47" s="80"/>
      <c r="E47" s="80"/>
      <c r="F47" s="80"/>
    </row>
    <row r="48" spans="1:6" ht="33.75" customHeight="1">
      <c r="A48" s="80"/>
      <c r="B48" s="80"/>
      <c r="C48" s="80"/>
      <c r="D48" s="80"/>
      <c r="E48" s="80"/>
      <c r="F48" s="80"/>
    </row>
    <row r="49" spans="1:6" ht="12.75">
      <c r="A49" s="80"/>
      <c r="B49" s="80"/>
      <c r="C49" s="80"/>
      <c r="D49" s="80"/>
      <c r="E49" s="80"/>
      <c r="F49" s="80"/>
    </row>
    <row r="50" spans="1:6" ht="21.75" customHeight="1">
      <c r="A50" s="80"/>
      <c r="B50" s="80"/>
      <c r="C50" s="80"/>
      <c r="D50" s="80"/>
      <c r="E50" s="80"/>
      <c r="F50" s="80"/>
    </row>
    <row r="51" spans="1:6" ht="12.75">
      <c r="A51" s="80"/>
      <c r="B51" s="80"/>
      <c r="C51" s="80"/>
      <c r="D51" s="80"/>
      <c r="E51" s="80"/>
      <c r="F51" s="80"/>
    </row>
    <row r="52" spans="1:6" ht="12.75">
      <c r="A52" s="80"/>
      <c r="B52" s="80"/>
      <c r="C52" s="80"/>
      <c r="D52" s="80"/>
      <c r="E52" s="80"/>
      <c r="F52" s="80"/>
    </row>
    <row r="53" spans="1:6" ht="36.75" customHeight="1">
      <c r="A53" s="80"/>
      <c r="B53" s="80"/>
      <c r="C53" s="80"/>
      <c r="D53" s="80"/>
      <c r="E53" s="80"/>
      <c r="F53" s="80"/>
    </row>
    <row r="54" spans="1:6" ht="12.75">
      <c r="A54" s="80"/>
      <c r="B54" s="80"/>
      <c r="C54" s="80"/>
      <c r="D54" s="80"/>
      <c r="E54" s="80"/>
      <c r="F54" s="80"/>
    </row>
    <row r="55" spans="1:6" ht="33.75" customHeight="1">
      <c r="A55" s="80"/>
      <c r="B55" s="80"/>
      <c r="C55" s="80"/>
      <c r="D55" s="80"/>
      <c r="E55" s="80"/>
      <c r="F55" s="80"/>
    </row>
    <row r="56" spans="1:6" ht="39" customHeight="1">
      <c r="A56" s="80"/>
      <c r="B56" s="80"/>
      <c r="C56" s="80"/>
      <c r="D56" s="80"/>
      <c r="E56" s="80"/>
      <c r="F56" s="80"/>
    </row>
    <row r="57" spans="1:6" ht="39" customHeight="1">
      <c r="A57" s="80"/>
      <c r="B57" s="80"/>
      <c r="C57" s="80"/>
      <c r="D57" s="80"/>
      <c r="E57" s="80"/>
      <c r="F57" s="80"/>
    </row>
    <row r="58" spans="1:6" ht="32.25" customHeight="1">
      <c r="A58" s="80"/>
      <c r="B58" s="80"/>
      <c r="C58" s="80"/>
      <c r="D58" s="80"/>
      <c r="E58" s="80"/>
      <c r="F58" s="80"/>
    </row>
    <row r="59" spans="1:6" ht="22.5" customHeight="1">
      <c r="A59" s="80"/>
      <c r="B59" s="80"/>
      <c r="C59" s="80"/>
      <c r="D59" s="80"/>
      <c r="E59" s="80"/>
      <c r="F59" s="80"/>
    </row>
    <row r="60" spans="1:6" ht="27.75" customHeight="1">
      <c r="A60" s="80"/>
      <c r="B60" s="80"/>
      <c r="C60" s="80"/>
      <c r="D60" s="80"/>
      <c r="E60" s="80"/>
      <c r="F60" s="80"/>
    </row>
    <row r="61" spans="1:6" ht="12.75">
      <c r="A61" s="80"/>
      <c r="B61" s="80"/>
      <c r="C61" s="80"/>
      <c r="D61" s="80"/>
      <c r="E61" s="80"/>
      <c r="F61" s="80"/>
    </row>
    <row r="62" spans="1:6" ht="12.75">
      <c r="A62" s="80"/>
      <c r="B62" s="80"/>
      <c r="C62" s="80"/>
      <c r="D62" s="80"/>
      <c r="E62" s="80"/>
      <c r="F62" s="80"/>
    </row>
    <row r="63" spans="1:6" ht="12.75">
      <c r="A63" s="80"/>
      <c r="B63" s="80"/>
      <c r="C63" s="80"/>
      <c r="D63" s="80"/>
      <c r="E63" s="80"/>
      <c r="F63" s="80"/>
    </row>
    <row r="64" spans="1:6" ht="12.75">
      <c r="A64" s="80"/>
      <c r="B64" s="80"/>
      <c r="C64" s="80"/>
      <c r="D64" s="80"/>
      <c r="E64" s="80"/>
      <c r="F64" s="80"/>
    </row>
    <row r="65" spans="1:6" ht="12.75" customHeight="1">
      <c r="A65" s="80"/>
      <c r="B65" s="80"/>
      <c r="C65" s="80"/>
      <c r="D65" s="80"/>
      <c r="E65" s="80"/>
      <c r="F65" s="80"/>
    </row>
    <row r="66" spans="1:6" ht="12.75">
      <c r="A66" s="80"/>
      <c r="B66" s="80"/>
      <c r="C66" s="80"/>
      <c r="D66" s="80"/>
      <c r="E66" s="80"/>
      <c r="F66" s="80"/>
    </row>
    <row r="67" spans="1:6" ht="12.75">
      <c r="A67" s="80"/>
      <c r="B67" s="80"/>
      <c r="C67" s="80"/>
      <c r="D67" s="80"/>
      <c r="E67" s="80"/>
      <c r="F67" s="80"/>
    </row>
    <row r="68" spans="1:6" ht="12.75">
      <c r="A68" s="80"/>
      <c r="B68" s="80"/>
      <c r="C68" s="80"/>
      <c r="D68" s="80"/>
      <c r="E68" s="80"/>
      <c r="F68" s="80"/>
    </row>
    <row r="69" spans="1:6" ht="12.75">
      <c r="A69" s="80"/>
      <c r="B69" s="80"/>
      <c r="C69" s="80"/>
      <c r="D69" s="80"/>
      <c r="E69" s="80"/>
      <c r="F69" s="80"/>
    </row>
    <row r="70" spans="1:6" ht="12.75">
      <c r="A70" s="80"/>
      <c r="B70" s="80"/>
      <c r="C70" s="80"/>
      <c r="D70" s="80"/>
      <c r="E70" s="80"/>
      <c r="F70" s="80"/>
    </row>
    <row r="71" spans="1:6" ht="12.75">
      <c r="A71" s="80"/>
      <c r="B71" s="80"/>
      <c r="C71" s="80"/>
      <c r="D71" s="80"/>
      <c r="E71" s="80"/>
      <c r="F71" s="80"/>
    </row>
    <row r="72" spans="1:6" ht="12.75">
      <c r="A72" s="80"/>
      <c r="B72" s="80"/>
      <c r="C72" s="80"/>
      <c r="D72" s="80"/>
      <c r="E72" s="80"/>
      <c r="F72" s="80"/>
    </row>
    <row r="73" spans="1:6" ht="12.75">
      <c r="A73" s="80"/>
      <c r="B73" s="80"/>
      <c r="C73" s="80"/>
      <c r="D73" s="80"/>
      <c r="E73" s="80"/>
      <c r="F73" s="80"/>
    </row>
    <row r="74" spans="1:6" ht="12.75">
      <c r="A74" s="80"/>
      <c r="B74" s="80"/>
      <c r="C74" s="80"/>
      <c r="D74" s="80"/>
      <c r="E74" s="80"/>
      <c r="F74" s="80"/>
    </row>
    <row r="75" spans="1:6" ht="12.75">
      <c r="A75" s="80"/>
      <c r="B75" s="80"/>
      <c r="C75" s="80"/>
      <c r="D75" s="80"/>
      <c r="E75" s="80"/>
      <c r="F75" s="80"/>
    </row>
    <row r="76" spans="1:6" ht="12.75">
      <c r="A76" s="80"/>
      <c r="B76" s="80"/>
      <c r="C76" s="80"/>
      <c r="D76" s="80"/>
      <c r="E76" s="80"/>
      <c r="F76" s="80"/>
    </row>
    <row r="77" spans="1:6" ht="12.75">
      <c r="A77" s="80"/>
      <c r="B77" s="80"/>
      <c r="C77" s="80"/>
      <c r="D77" s="80"/>
      <c r="E77" s="80"/>
      <c r="F77" s="80"/>
    </row>
    <row r="78" spans="1:6" ht="12.75">
      <c r="A78" s="80"/>
      <c r="B78" s="80"/>
      <c r="C78" s="80"/>
      <c r="D78" s="80"/>
      <c r="E78" s="80"/>
      <c r="F78" s="80"/>
    </row>
    <row r="79" spans="1:6" ht="12.75">
      <c r="A79" s="80"/>
      <c r="B79" s="80"/>
      <c r="C79" s="80"/>
      <c r="D79" s="80"/>
      <c r="E79" s="80"/>
      <c r="F79" s="80"/>
    </row>
    <row r="80" spans="7:14" ht="12.75">
      <c r="G80" s="80"/>
      <c r="H80" s="80"/>
      <c r="I80" s="80"/>
      <c r="J80" s="80"/>
      <c r="K80" s="80"/>
      <c r="L80" s="80"/>
      <c r="M80" s="80"/>
      <c r="N80" s="80"/>
    </row>
    <row r="81" spans="7:14" ht="12.75">
      <c r="G81" s="80"/>
      <c r="H81" s="80"/>
      <c r="I81" s="80"/>
      <c r="J81" s="80"/>
      <c r="K81" s="80"/>
      <c r="L81" s="80"/>
      <c r="M81" s="80"/>
      <c r="N81" s="80"/>
    </row>
  </sheetData>
  <sheetProtection/>
  <mergeCells count="38">
    <mergeCell ref="A35:F35"/>
    <mergeCell ref="A29:C29"/>
    <mergeCell ref="A31:C31"/>
    <mergeCell ref="D31:F31"/>
    <mergeCell ref="A34:C34"/>
    <mergeCell ref="K26:N26"/>
    <mergeCell ref="G17:J17"/>
    <mergeCell ref="K19:N19"/>
    <mergeCell ref="G20:J20"/>
    <mergeCell ref="K22:N22"/>
    <mergeCell ref="G5:G7"/>
    <mergeCell ref="K5:K7"/>
    <mergeCell ref="M5:M7"/>
    <mergeCell ref="G23:J23"/>
    <mergeCell ref="G8:J8"/>
    <mergeCell ref="K8:N8"/>
    <mergeCell ref="G11:J11"/>
    <mergeCell ref="K14:N14"/>
    <mergeCell ref="G1:N1"/>
    <mergeCell ref="G2:N2"/>
    <mergeCell ref="H3:L3"/>
    <mergeCell ref="G4:N4"/>
    <mergeCell ref="D14:F14"/>
    <mergeCell ref="A11:C11"/>
    <mergeCell ref="D5:D7"/>
    <mergeCell ref="A8:C8"/>
    <mergeCell ref="D8:F8"/>
    <mergeCell ref="A5:A7"/>
    <mergeCell ref="A1:F1"/>
    <mergeCell ref="A2:F2"/>
    <mergeCell ref="A4:F4"/>
    <mergeCell ref="B3:E3"/>
    <mergeCell ref="A17:C17"/>
    <mergeCell ref="D17:F17"/>
    <mergeCell ref="A20:C20"/>
    <mergeCell ref="A27:C27"/>
    <mergeCell ref="D24:F24"/>
    <mergeCell ref="D27:F27"/>
  </mergeCells>
  <hyperlinks>
    <hyperlink ref="F3" r:id="rId1" display="9945202@mail.ru"/>
    <hyperlink ref="A3" r:id="rId2" display="www.beton-istra.net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18.25390625" style="0" customWidth="1"/>
    <col min="5" max="5" width="9.875" style="0" customWidth="1"/>
    <col min="7" max="7" width="13.00390625" style="0" customWidth="1"/>
    <col min="8" max="8" width="13.375" style="0" customWidth="1"/>
  </cols>
  <sheetData>
    <row r="1" spans="1:8" ht="30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ht="15.75">
      <c r="A2" s="260" t="s">
        <v>1</v>
      </c>
      <c r="B2" s="260"/>
      <c r="C2" s="260"/>
      <c r="D2" s="260"/>
      <c r="E2" s="260"/>
      <c r="F2" s="260"/>
      <c r="G2" s="260"/>
      <c r="H2" s="260"/>
    </row>
    <row r="3" spans="1:8" ht="15.75">
      <c r="A3" s="14" t="s">
        <v>383</v>
      </c>
      <c r="C3" s="260" t="s">
        <v>197</v>
      </c>
      <c r="D3" s="260"/>
      <c r="E3" s="260"/>
      <c r="F3" s="260"/>
      <c r="H3" s="13" t="s">
        <v>196</v>
      </c>
    </row>
    <row r="4" ht="15.75">
      <c r="A4" s="5"/>
    </row>
    <row r="5" ht="12.75" customHeight="1">
      <c r="A5" s="4"/>
    </row>
    <row r="6" spans="1:8" ht="20.25" customHeight="1">
      <c r="A6" s="236" t="s">
        <v>291</v>
      </c>
      <c r="B6" s="236"/>
      <c r="C6" s="236"/>
      <c r="D6" s="236"/>
      <c r="E6" s="236"/>
      <c r="F6" s="236"/>
      <c r="G6" s="236"/>
      <c r="H6" s="236"/>
    </row>
    <row r="7" ht="13.5" thickBot="1">
      <c r="A7" s="2"/>
    </row>
    <row r="8" spans="1:8" ht="15.75" customHeight="1">
      <c r="A8" s="267" t="s">
        <v>202</v>
      </c>
      <c r="B8" s="264" t="s">
        <v>132</v>
      </c>
      <c r="C8" s="264" t="s">
        <v>133</v>
      </c>
      <c r="D8" s="261" t="s">
        <v>134</v>
      </c>
      <c r="E8" s="211"/>
      <c r="F8" s="19" t="s">
        <v>6</v>
      </c>
      <c r="G8" s="19" t="s">
        <v>135</v>
      </c>
      <c r="H8" s="20" t="s">
        <v>10</v>
      </c>
    </row>
    <row r="9" spans="1:8" ht="15" customHeight="1">
      <c r="A9" s="268"/>
      <c r="B9" s="265"/>
      <c r="C9" s="265"/>
      <c r="D9" s="262"/>
      <c r="E9" s="212"/>
      <c r="F9" s="21" t="s">
        <v>7</v>
      </c>
      <c r="G9" s="21" t="s">
        <v>136</v>
      </c>
      <c r="H9" s="22" t="s">
        <v>9</v>
      </c>
    </row>
    <row r="10" spans="1:8" ht="14.25" customHeight="1" thickBot="1">
      <c r="A10" s="268"/>
      <c r="B10" s="265"/>
      <c r="C10" s="265"/>
      <c r="D10" s="263"/>
      <c r="E10" s="213"/>
      <c r="F10" s="23"/>
      <c r="G10" s="23"/>
      <c r="H10" s="22" t="s">
        <v>137</v>
      </c>
    </row>
    <row r="11" spans="1:8" ht="15.75" customHeight="1" thickBot="1">
      <c r="A11" s="269"/>
      <c r="B11" s="266"/>
      <c r="C11" s="266"/>
      <c r="D11" s="18" t="s">
        <v>11</v>
      </c>
      <c r="E11" s="18" t="s">
        <v>12</v>
      </c>
      <c r="F11" s="24"/>
      <c r="G11" s="24"/>
      <c r="H11" s="25" t="s">
        <v>138</v>
      </c>
    </row>
    <row r="12" spans="1:8" ht="30.75" customHeight="1">
      <c r="A12" s="261" t="s">
        <v>139</v>
      </c>
      <c r="B12" s="26" t="s">
        <v>140</v>
      </c>
      <c r="C12" s="27"/>
      <c r="D12" s="27"/>
      <c r="E12" s="27"/>
      <c r="F12" s="27"/>
      <c r="G12" s="27"/>
      <c r="H12" s="20"/>
    </row>
    <row r="13" spans="1:8" ht="15" customHeight="1">
      <c r="A13" s="262"/>
      <c r="B13" s="28" t="s">
        <v>141</v>
      </c>
      <c r="C13" s="29" t="s">
        <v>142</v>
      </c>
      <c r="D13" s="30" t="s">
        <v>203</v>
      </c>
      <c r="E13" s="30" t="s">
        <v>203</v>
      </c>
      <c r="F13" s="30" t="s">
        <v>203</v>
      </c>
      <c r="G13" s="31">
        <v>50847.82</v>
      </c>
      <c r="H13" s="32">
        <f>G13*1.18</f>
        <v>60000.427599999995</v>
      </c>
    </row>
    <row r="14" spans="1:8" ht="16.5" thickBot="1">
      <c r="A14" s="263"/>
      <c r="B14" s="33"/>
      <c r="C14" s="24"/>
      <c r="D14" s="24"/>
      <c r="E14" s="24"/>
      <c r="F14" s="24"/>
      <c r="G14" s="34"/>
      <c r="H14" s="35"/>
    </row>
    <row r="15" spans="1:8" ht="30.75" customHeight="1">
      <c r="A15" s="261" t="s">
        <v>143</v>
      </c>
      <c r="B15" s="26" t="s">
        <v>144</v>
      </c>
      <c r="C15" s="27"/>
      <c r="D15" s="27"/>
      <c r="E15" s="27"/>
      <c r="F15" s="27"/>
      <c r="G15" s="36"/>
      <c r="H15" s="37"/>
    </row>
    <row r="16" spans="1:8" ht="15" customHeight="1">
      <c r="A16" s="262"/>
      <c r="B16" s="28" t="s">
        <v>145</v>
      </c>
      <c r="C16" s="29" t="s">
        <v>142</v>
      </c>
      <c r="D16" s="30" t="s">
        <v>203</v>
      </c>
      <c r="E16" s="30" t="s">
        <v>203</v>
      </c>
      <c r="F16" s="30" t="s">
        <v>203</v>
      </c>
      <c r="G16" s="31">
        <v>43311.07</v>
      </c>
      <c r="H16" s="32">
        <f>G16*1.18</f>
        <v>51107.0626</v>
      </c>
    </row>
    <row r="17" spans="1:8" ht="16.5" thickBot="1">
      <c r="A17" s="263"/>
      <c r="B17" s="33"/>
      <c r="C17" s="24"/>
      <c r="D17" s="24"/>
      <c r="E17" s="24"/>
      <c r="F17" s="24"/>
      <c r="G17" s="34"/>
      <c r="H17" s="35"/>
    </row>
    <row r="18" spans="1:8" ht="30.75" customHeight="1">
      <c r="A18" s="261" t="s">
        <v>146</v>
      </c>
      <c r="B18" s="26" t="s">
        <v>144</v>
      </c>
      <c r="C18" s="27"/>
      <c r="D18" s="27"/>
      <c r="E18" s="27"/>
      <c r="F18" s="27"/>
      <c r="G18" s="36"/>
      <c r="H18" s="37"/>
    </row>
    <row r="19" spans="1:8" ht="15" customHeight="1">
      <c r="A19" s="262"/>
      <c r="B19" s="28" t="s">
        <v>147</v>
      </c>
      <c r="C19" s="29" t="s">
        <v>142</v>
      </c>
      <c r="D19" s="30" t="s">
        <v>203</v>
      </c>
      <c r="E19" s="30" t="s">
        <v>203</v>
      </c>
      <c r="F19" s="30" t="s">
        <v>203</v>
      </c>
      <c r="G19" s="31">
        <v>40762.04</v>
      </c>
      <c r="H19" s="32">
        <f>G19*1.18</f>
        <v>48099.2072</v>
      </c>
    </row>
    <row r="20" spans="1:8" ht="16.5" thickBot="1">
      <c r="A20" s="263"/>
      <c r="B20" s="33"/>
      <c r="C20" s="24"/>
      <c r="D20" s="24"/>
      <c r="E20" s="24"/>
      <c r="F20" s="24"/>
      <c r="G20" s="34"/>
      <c r="H20" s="35"/>
    </row>
    <row r="21" spans="1:8" ht="15">
      <c r="A21" s="261" t="s">
        <v>148</v>
      </c>
      <c r="B21" s="222" t="s">
        <v>149</v>
      </c>
      <c r="C21" s="27"/>
      <c r="D21" s="237" t="s">
        <v>203</v>
      </c>
      <c r="E21" s="237" t="s">
        <v>203</v>
      </c>
      <c r="F21" s="237" t="s">
        <v>203</v>
      </c>
      <c r="G21" s="36"/>
      <c r="H21" s="37"/>
    </row>
    <row r="22" spans="1:8" ht="13.5" customHeight="1">
      <c r="A22" s="262"/>
      <c r="B22" s="209"/>
      <c r="C22" s="29" t="s">
        <v>142</v>
      </c>
      <c r="D22" s="238"/>
      <c r="E22" s="238"/>
      <c r="F22" s="238"/>
      <c r="G22" s="31">
        <v>33592.05</v>
      </c>
      <c r="H22" s="32">
        <f>G22*1.18</f>
        <v>39638.619</v>
      </c>
    </row>
    <row r="23" spans="1:8" ht="15.75" customHeight="1" thickBot="1">
      <c r="A23" s="263"/>
      <c r="B23" s="210"/>
      <c r="C23" s="24"/>
      <c r="D23" s="221"/>
      <c r="E23" s="221"/>
      <c r="F23" s="221"/>
      <c r="G23" s="47"/>
      <c r="H23" s="35"/>
    </row>
    <row r="24" spans="1:8" ht="30.75" customHeight="1">
      <c r="A24" s="261" t="s">
        <v>150</v>
      </c>
      <c r="B24" s="26" t="s">
        <v>154</v>
      </c>
      <c r="C24" s="39" t="s">
        <v>152</v>
      </c>
      <c r="D24" s="27">
        <v>2000</v>
      </c>
      <c r="E24" s="27">
        <v>360</v>
      </c>
      <c r="F24" s="27">
        <v>1</v>
      </c>
      <c r="G24" s="37">
        <f>H24/1.18</f>
        <v>33.898305084745765</v>
      </c>
      <c r="H24" s="44">
        <v>40</v>
      </c>
    </row>
    <row r="25" spans="1:8" ht="15" customHeight="1">
      <c r="A25" s="262"/>
      <c r="B25" s="40" t="s">
        <v>151</v>
      </c>
      <c r="C25" s="30"/>
      <c r="D25" s="30"/>
      <c r="E25" s="30"/>
      <c r="F25" s="30"/>
      <c r="G25" s="32"/>
      <c r="H25" s="45">
        <f>G25*1.18</f>
        <v>0</v>
      </c>
    </row>
    <row r="26" spans="1:8" ht="17.25" customHeight="1">
      <c r="A26" s="262"/>
      <c r="B26" s="41" t="s">
        <v>155</v>
      </c>
      <c r="C26" s="29" t="s">
        <v>204</v>
      </c>
      <c r="D26" s="30">
        <v>2000</v>
      </c>
      <c r="E26" s="30">
        <v>360</v>
      </c>
      <c r="F26" s="30">
        <v>2</v>
      </c>
      <c r="G26" s="32">
        <f>H26/1.18</f>
        <v>66.94915254237289</v>
      </c>
      <c r="H26" s="45">
        <v>79</v>
      </c>
    </row>
    <row r="27" spans="1:8" ht="15" customHeight="1" thickBot="1">
      <c r="A27" s="263"/>
      <c r="B27" s="42" t="s">
        <v>153</v>
      </c>
      <c r="C27" s="43" t="s">
        <v>203</v>
      </c>
      <c r="D27" s="38">
        <v>2000</v>
      </c>
      <c r="E27" s="38">
        <v>360</v>
      </c>
      <c r="F27" s="38">
        <v>2.5</v>
      </c>
      <c r="G27" s="35">
        <f>H27/1.18</f>
        <v>83.89830508474577</v>
      </c>
      <c r="H27" s="46">
        <v>99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ht="34.5">
      <c r="A29" s="3"/>
    </row>
  </sheetData>
  <sheetProtection/>
  <mergeCells count="17">
    <mergeCell ref="A1:H1"/>
    <mergeCell ref="A2:H2"/>
    <mergeCell ref="A6:H6"/>
    <mergeCell ref="A24:A27"/>
    <mergeCell ref="D21:D23"/>
    <mergeCell ref="E21:E23"/>
    <mergeCell ref="F21:F23"/>
    <mergeCell ref="A21:A23"/>
    <mergeCell ref="B21:B23"/>
    <mergeCell ref="D8:E10"/>
    <mergeCell ref="C3:F3"/>
    <mergeCell ref="A18:A20"/>
    <mergeCell ref="A15:A17"/>
    <mergeCell ref="A12:A14"/>
    <mergeCell ref="B8:B11"/>
    <mergeCell ref="C8:C11"/>
    <mergeCell ref="A8:A11"/>
  </mergeCells>
  <hyperlinks>
    <hyperlink ref="H3" r:id="rId1" display="uptk@istra.net.ru"/>
    <hyperlink ref="A3" r:id="rId2" display="www.beton-istra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9"/>
  <sheetViews>
    <sheetView zoomScale="75" zoomScaleNormal="75" zoomScalePageLayoutView="0" workbookViewId="0" topLeftCell="A1">
      <selection activeCell="M34" sqref="M34"/>
    </sheetView>
  </sheetViews>
  <sheetFormatPr defaultColWidth="9.00390625" defaultRowHeight="12.75"/>
  <cols>
    <col min="1" max="1" width="12.625" style="0" customWidth="1"/>
    <col min="2" max="2" width="10.125" style="0" customWidth="1"/>
    <col min="5" max="5" width="8.75390625" style="0" customWidth="1"/>
    <col min="6" max="6" width="9.625" style="0" bestFit="1" customWidth="1"/>
    <col min="7" max="7" width="9.625" style="0" customWidth="1"/>
    <col min="8" max="8" width="9.75390625" style="0" hidden="1" customWidth="1"/>
    <col min="9" max="9" width="9.75390625" style="150" hidden="1" customWidth="1"/>
    <col min="10" max="10" width="9.75390625" style="0" hidden="1" customWidth="1"/>
    <col min="11" max="11" width="16.00390625" style="0" customWidth="1"/>
  </cols>
  <sheetData>
    <row r="1" spans="1:11" ht="12.75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14" t="s">
        <v>382</v>
      </c>
      <c r="B3" s="95"/>
      <c r="C3" s="271" t="s">
        <v>197</v>
      </c>
      <c r="D3" s="271"/>
      <c r="E3" s="271"/>
      <c r="F3" s="271"/>
      <c r="G3" s="271"/>
      <c r="H3" s="271"/>
      <c r="I3" s="144"/>
      <c r="J3" s="8"/>
      <c r="K3" s="13" t="s">
        <v>293</v>
      </c>
    </row>
    <row r="4" spans="1:11" ht="13.5" thickBot="1">
      <c r="A4" s="252" t="s">
        <v>318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25.5" customHeight="1" thickBot="1">
      <c r="A5" s="272" t="s">
        <v>2</v>
      </c>
      <c r="B5" s="272" t="s">
        <v>3</v>
      </c>
      <c r="C5" s="274" t="s">
        <v>4</v>
      </c>
      <c r="D5" s="275"/>
      <c r="E5" s="276"/>
      <c r="F5" s="86" t="s">
        <v>199</v>
      </c>
      <c r="G5" s="86" t="s">
        <v>289</v>
      </c>
      <c r="H5" s="86" t="s">
        <v>274</v>
      </c>
      <c r="I5" s="145" t="s">
        <v>285</v>
      </c>
      <c r="J5" s="86" t="s">
        <v>288</v>
      </c>
      <c r="K5" s="272" t="s">
        <v>198</v>
      </c>
    </row>
    <row r="6" spans="1:11" ht="15" customHeight="1" thickBot="1">
      <c r="A6" s="273"/>
      <c r="B6" s="273"/>
      <c r="C6" s="83" t="s">
        <v>11</v>
      </c>
      <c r="D6" s="83" t="s">
        <v>12</v>
      </c>
      <c r="E6" s="83" t="s">
        <v>13</v>
      </c>
      <c r="F6" s="88"/>
      <c r="G6" s="88"/>
      <c r="H6" s="88" t="s">
        <v>67</v>
      </c>
      <c r="I6" s="146" t="s">
        <v>286</v>
      </c>
      <c r="J6" s="83" t="s">
        <v>195</v>
      </c>
      <c r="K6" s="273"/>
    </row>
    <row r="7" spans="1:11" ht="13.5" thickBot="1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3.5" thickBot="1">
      <c r="A8" s="104" t="s">
        <v>69</v>
      </c>
      <c r="B8" s="83" t="s">
        <v>15</v>
      </c>
      <c r="C8" s="84">
        <v>1290</v>
      </c>
      <c r="D8" s="83">
        <v>120</v>
      </c>
      <c r="E8" s="83">
        <v>65</v>
      </c>
      <c r="F8" s="83">
        <v>0.01</v>
      </c>
      <c r="G8" s="83">
        <v>23</v>
      </c>
      <c r="H8" s="83">
        <v>22219</v>
      </c>
      <c r="I8" s="89">
        <v>109.17</v>
      </c>
      <c r="J8" s="89">
        <f aca="true" t="shared" si="0" ref="J8:J14">K8/1.18</f>
        <v>188.29661016949154</v>
      </c>
      <c r="K8" s="89">
        <f>F8*H8</f>
        <v>222.19</v>
      </c>
    </row>
    <row r="9" spans="1:11" ht="13.5" thickBot="1">
      <c r="A9" s="104" t="s">
        <v>71</v>
      </c>
      <c r="B9" s="83" t="s">
        <v>234</v>
      </c>
      <c r="C9" s="84">
        <v>1290</v>
      </c>
      <c r="D9" s="83">
        <v>120</v>
      </c>
      <c r="E9" s="83">
        <v>140</v>
      </c>
      <c r="F9" s="83">
        <v>0.022</v>
      </c>
      <c r="G9" s="83">
        <v>51</v>
      </c>
      <c r="H9" s="83">
        <v>22219</v>
      </c>
      <c r="I9" s="89">
        <v>240.18</v>
      </c>
      <c r="J9" s="89">
        <f t="shared" si="0"/>
        <v>414.25254237288135</v>
      </c>
      <c r="K9" s="89">
        <f aca="true" t="shared" si="1" ref="K9:K14">F9*H9</f>
        <v>488.818</v>
      </c>
    </row>
    <row r="10" spans="1:11" ht="13.5" thickBot="1">
      <c r="A10" s="104" t="s">
        <v>70</v>
      </c>
      <c r="B10" s="83" t="s">
        <v>234</v>
      </c>
      <c r="C10" s="84">
        <v>1550</v>
      </c>
      <c r="D10" s="83">
        <v>120</v>
      </c>
      <c r="E10" s="83">
        <v>140</v>
      </c>
      <c r="F10" s="83">
        <v>0.026</v>
      </c>
      <c r="G10" s="83">
        <v>60</v>
      </c>
      <c r="H10" s="83">
        <v>22219</v>
      </c>
      <c r="I10" s="89">
        <v>283.85</v>
      </c>
      <c r="J10" s="89">
        <f t="shared" si="0"/>
        <v>489.57118644067793</v>
      </c>
      <c r="K10" s="89">
        <f t="shared" si="1"/>
        <v>577.694</v>
      </c>
    </row>
    <row r="11" spans="1:11" ht="13.5" thickBot="1">
      <c r="A11" s="104" t="s">
        <v>72</v>
      </c>
      <c r="B11" s="83" t="s">
        <v>234</v>
      </c>
      <c r="C11" s="84">
        <v>1940</v>
      </c>
      <c r="D11" s="83">
        <v>120</v>
      </c>
      <c r="E11" s="83">
        <v>140</v>
      </c>
      <c r="F11" s="83">
        <v>0.033</v>
      </c>
      <c r="G11" s="83">
        <v>69</v>
      </c>
      <c r="H11" s="83">
        <v>22219</v>
      </c>
      <c r="I11" s="89">
        <v>360.28</v>
      </c>
      <c r="J11" s="89">
        <f t="shared" si="0"/>
        <v>621.3788135593221</v>
      </c>
      <c r="K11" s="89">
        <f t="shared" si="1"/>
        <v>733.2270000000001</v>
      </c>
    </row>
    <row r="12" spans="1:11" ht="13.5" thickBot="1">
      <c r="A12" s="104" t="s">
        <v>73</v>
      </c>
      <c r="B12" s="83" t="s">
        <v>234</v>
      </c>
      <c r="C12" s="84">
        <v>2460</v>
      </c>
      <c r="D12" s="83">
        <v>120</v>
      </c>
      <c r="E12" s="83">
        <v>140</v>
      </c>
      <c r="F12" s="83">
        <v>0.041</v>
      </c>
      <c r="G12" s="83">
        <v>95</v>
      </c>
      <c r="H12" s="83">
        <v>22219</v>
      </c>
      <c r="I12" s="89">
        <v>447.62</v>
      </c>
      <c r="J12" s="89">
        <f t="shared" si="0"/>
        <v>772.0161016949153</v>
      </c>
      <c r="K12" s="89">
        <f t="shared" si="1"/>
        <v>910.979</v>
      </c>
    </row>
    <row r="13" spans="1:11" ht="13.5" thickBot="1">
      <c r="A13" s="104" t="s">
        <v>220</v>
      </c>
      <c r="B13" s="83"/>
      <c r="C13" s="84">
        <v>2850</v>
      </c>
      <c r="D13" s="83">
        <v>120</v>
      </c>
      <c r="E13" s="83">
        <v>140</v>
      </c>
      <c r="F13" s="83">
        <v>0.048</v>
      </c>
      <c r="G13" s="83">
        <v>111</v>
      </c>
      <c r="H13" s="83">
        <v>22219</v>
      </c>
      <c r="I13" s="89">
        <v>524.04</v>
      </c>
      <c r="J13" s="89">
        <f t="shared" si="0"/>
        <v>903.8237288135593</v>
      </c>
      <c r="K13" s="89">
        <f t="shared" si="1"/>
        <v>1066.512</v>
      </c>
    </row>
    <row r="14" spans="1:11" ht="13.5" thickBot="1">
      <c r="A14" s="104" t="s">
        <v>74</v>
      </c>
      <c r="B14" s="83" t="s">
        <v>234</v>
      </c>
      <c r="C14" s="84">
        <v>2980</v>
      </c>
      <c r="D14" s="83">
        <v>120</v>
      </c>
      <c r="E14" s="83">
        <v>140</v>
      </c>
      <c r="F14" s="83">
        <v>0.05</v>
      </c>
      <c r="G14" s="83">
        <v>116</v>
      </c>
      <c r="H14" s="83">
        <v>22219</v>
      </c>
      <c r="I14" s="89">
        <v>545.87</v>
      </c>
      <c r="J14" s="89">
        <f t="shared" si="0"/>
        <v>941.4830508474577</v>
      </c>
      <c r="K14" s="89">
        <f t="shared" si="1"/>
        <v>1110.95</v>
      </c>
    </row>
    <row r="15" spans="1:11" ht="15" customHeight="1" thickBot="1">
      <c r="A15" s="218" t="s">
        <v>16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20"/>
    </row>
    <row r="16" spans="1:11" ht="13.5" thickBot="1">
      <c r="A16" s="104" t="s">
        <v>75</v>
      </c>
      <c r="B16" s="83" t="s">
        <v>234</v>
      </c>
      <c r="C16" s="84">
        <v>1290</v>
      </c>
      <c r="D16" s="83">
        <v>120</v>
      </c>
      <c r="E16" s="83">
        <v>220</v>
      </c>
      <c r="F16" s="83">
        <v>0.034</v>
      </c>
      <c r="G16" s="83">
        <v>79</v>
      </c>
      <c r="H16" s="83">
        <v>22219</v>
      </c>
      <c r="I16" s="89">
        <v>371.19</v>
      </c>
      <c r="J16" s="89">
        <f aca="true" t="shared" si="2" ref="J16:J23">K16/1.18</f>
        <v>640.2084745762712</v>
      </c>
      <c r="K16" s="89">
        <f aca="true" t="shared" si="3" ref="K16:K23">F16*H16</f>
        <v>755.446</v>
      </c>
    </row>
    <row r="17" spans="1:11" ht="13.5" thickBot="1">
      <c r="A17" s="104" t="s">
        <v>76</v>
      </c>
      <c r="B17" s="83" t="s">
        <v>234</v>
      </c>
      <c r="C17" s="84">
        <v>2460</v>
      </c>
      <c r="D17" s="83">
        <v>120</v>
      </c>
      <c r="E17" s="83">
        <v>220</v>
      </c>
      <c r="F17" s="83">
        <v>0.065</v>
      </c>
      <c r="G17" s="83">
        <v>150</v>
      </c>
      <c r="H17" s="83">
        <v>22219</v>
      </c>
      <c r="I17" s="89">
        <v>709.64</v>
      </c>
      <c r="J17" s="89">
        <f t="shared" si="2"/>
        <v>1223.9279661016951</v>
      </c>
      <c r="K17" s="89">
        <f t="shared" si="3"/>
        <v>1444.2350000000001</v>
      </c>
    </row>
    <row r="18" spans="1:11" ht="18" customHeight="1" thickBot="1">
      <c r="A18" s="104" t="s">
        <v>77</v>
      </c>
      <c r="B18" s="83" t="s">
        <v>234</v>
      </c>
      <c r="C18" s="84">
        <v>2980</v>
      </c>
      <c r="D18" s="83">
        <v>120</v>
      </c>
      <c r="E18" s="83">
        <v>220</v>
      </c>
      <c r="F18" s="83">
        <v>0.079</v>
      </c>
      <c r="G18" s="83">
        <v>182</v>
      </c>
      <c r="H18" s="83">
        <v>22219</v>
      </c>
      <c r="I18" s="89">
        <v>862.48</v>
      </c>
      <c r="J18" s="89">
        <f t="shared" si="2"/>
        <v>1487.543220338983</v>
      </c>
      <c r="K18" s="89">
        <f t="shared" si="3"/>
        <v>1755.301</v>
      </c>
    </row>
    <row r="19" spans="1:11" ht="13.5" thickBot="1">
      <c r="A19" s="104" t="s">
        <v>78</v>
      </c>
      <c r="B19" s="83" t="s">
        <v>234</v>
      </c>
      <c r="C19" s="84">
        <v>1500</v>
      </c>
      <c r="D19" s="83">
        <v>120</v>
      </c>
      <c r="E19" s="83">
        <v>220</v>
      </c>
      <c r="F19" s="83">
        <v>0.041</v>
      </c>
      <c r="G19" s="83">
        <v>95</v>
      </c>
      <c r="H19" s="83">
        <v>22219</v>
      </c>
      <c r="I19" s="89">
        <v>447.62</v>
      </c>
      <c r="J19" s="89">
        <f t="shared" si="2"/>
        <v>772.0161016949153</v>
      </c>
      <c r="K19" s="89">
        <f t="shared" si="3"/>
        <v>910.979</v>
      </c>
    </row>
    <row r="20" spans="1:11" ht="13.5" thickBot="1">
      <c r="A20" s="104" t="s">
        <v>79</v>
      </c>
      <c r="B20" s="83" t="s">
        <v>234</v>
      </c>
      <c r="C20" s="84">
        <v>1810</v>
      </c>
      <c r="D20" s="83">
        <v>120</v>
      </c>
      <c r="E20" s="83">
        <v>220</v>
      </c>
      <c r="F20" s="83">
        <v>0.048</v>
      </c>
      <c r="G20" s="83">
        <v>111</v>
      </c>
      <c r="H20" s="83">
        <v>22219</v>
      </c>
      <c r="I20" s="89">
        <v>524.04</v>
      </c>
      <c r="J20" s="89">
        <f t="shared" si="2"/>
        <v>903.8237288135593</v>
      </c>
      <c r="K20" s="89">
        <f t="shared" si="3"/>
        <v>1066.512</v>
      </c>
    </row>
    <row r="21" spans="1:11" ht="13.5" thickBot="1">
      <c r="A21" s="104" t="s">
        <v>80</v>
      </c>
      <c r="B21" s="83" t="s">
        <v>234</v>
      </c>
      <c r="C21" s="84">
        <v>3110</v>
      </c>
      <c r="D21" s="83">
        <v>250</v>
      </c>
      <c r="E21" s="83">
        <v>220</v>
      </c>
      <c r="F21" s="83">
        <v>0.171</v>
      </c>
      <c r="G21" s="83">
        <v>395</v>
      </c>
      <c r="H21" s="83">
        <v>22219</v>
      </c>
      <c r="I21" s="89">
        <v>1866.89</v>
      </c>
      <c r="J21" s="89">
        <f t="shared" si="2"/>
        <v>3219.8720338983053</v>
      </c>
      <c r="K21" s="89">
        <f t="shared" si="3"/>
        <v>3799.449</v>
      </c>
    </row>
    <row r="22" spans="1:11" ht="13.5" thickBot="1">
      <c r="A22" s="104" t="s">
        <v>221</v>
      </c>
      <c r="B22" s="83" t="s">
        <v>234</v>
      </c>
      <c r="C22" s="84">
        <v>2460</v>
      </c>
      <c r="D22" s="83">
        <v>250</v>
      </c>
      <c r="E22" s="83">
        <v>220</v>
      </c>
      <c r="F22" s="83">
        <v>0.135</v>
      </c>
      <c r="G22" s="83">
        <v>312</v>
      </c>
      <c r="H22" s="83">
        <v>22219</v>
      </c>
      <c r="I22" s="89">
        <v>1473.86</v>
      </c>
      <c r="J22" s="89">
        <f t="shared" si="2"/>
        <v>2542.0042372881358</v>
      </c>
      <c r="K22" s="89">
        <f t="shared" si="3"/>
        <v>2999.565</v>
      </c>
    </row>
    <row r="23" spans="1:11" ht="15" customHeight="1" thickBot="1">
      <c r="A23" s="104" t="s">
        <v>222</v>
      </c>
      <c r="B23" s="83" t="s">
        <v>234</v>
      </c>
      <c r="C23" s="84">
        <v>2980</v>
      </c>
      <c r="D23" s="83">
        <v>250</v>
      </c>
      <c r="E23" s="83">
        <v>220</v>
      </c>
      <c r="F23" s="83">
        <v>0.164</v>
      </c>
      <c r="G23" s="83">
        <v>379</v>
      </c>
      <c r="H23" s="83">
        <v>22219</v>
      </c>
      <c r="I23" s="89">
        <v>1790.46</v>
      </c>
      <c r="J23" s="89">
        <f t="shared" si="2"/>
        <v>3088.064406779661</v>
      </c>
      <c r="K23" s="89">
        <f t="shared" si="3"/>
        <v>3643.916</v>
      </c>
    </row>
    <row r="24" spans="1:11" ht="13.5" thickBot="1">
      <c r="A24" s="218" t="s">
        <v>223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20"/>
    </row>
    <row r="25" spans="1:11" ht="13.5" thickBot="1">
      <c r="A25" s="10" t="s">
        <v>81</v>
      </c>
      <c r="B25" s="85" t="s">
        <v>234</v>
      </c>
      <c r="C25" s="90">
        <v>2390</v>
      </c>
      <c r="D25" s="85">
        <v>510</v>
      </c>
      <c r="E25" s="85">
        <v>140</v>
      </c>
      <c r="F25" s="85">
        <v>0.166</v>
      </c>
      <c r="G25" s="83">
        <v>383</v>
      </c>
      <c r="H25" s="83">
        <v>22219</v>
      </c>
      <c r="I25" s="89">
        <v>1921.47</v>
      </c>
      <c r="J25" s="89">
        <f>K25/1.18</f>
        <v>3125.72372881356</v>
      </c>
      <c r="K25" s="89">
        <f>F25*H25</f>
        <v>3688.3540000000003</v>
      </c>
    </row>
    <row r="26" spans="1:11" ht="15" customHeight="1" thickBot="1">
      <c r="A26" s="104" t="s">
        <v>82</v>
      </c>
      <c r="B26" s="83" t="s">
        <v>234</v>
      </c>
      <c r="C26" s="84">
        <v>2980</v>
      </c>
      <c r="D26" s="83">
        <v>510</v>
      </c>
      <c r="E26" s="83">
        <v>220</v>
      </c>
      <c r="F26" s="83">
        <v>0.334</v>
      </c>
      <c r="G26" s="83">
        <v>772</v>
      </c>
      <c r="H26" s="83">
        <v>22219</v>
      </c>
      <c r="I26" s="89">
        <v>3646.43</v>
      </c>
      <c r="J26" s="89">
        <f>K26/1.18</f>
        <v>6289.106779661018</v>
      </c>
      <c r="K26" s="89">
        <f>F26*H26</f>
        <v>7421.146000000001</v>
      </c>
    </row>
    <row r="27" spans="1:11" ht="15" customHeight="1" thickBot="1">
      <c r="A27" s="218" t="s">
        <v>224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20"/>
    </row>
    <row r="28" spans="1:11" ht="15" customHeight="1" thickBot="1">
      <c r="A28" s="104" t="s">
        <v>225</v>
      </c>
      <c r="B28" s="83" t="s">
        <v>226</v>
      </c>
      <c r="C28" s="84">
        <v>5000</v>
      </c>
      <c r="D28" s="83">
        <v>380</v>
      </c>
      <c r="E28" s="83">
        <v>290</v>
      </c>
      <c r="F28" s="83">
        <v>0.46</v>
      </c>
      <c r="G28" s="83">
        <v>1128</v>
      </c>
      <c r="H28" s="83">
        <v>22219</v>
      </c>
      <c r="I28" s="89">
        <v>5022.03</v>
      </c>
      <c r="J28" s="89">
        <f>K28/1.18</f>
        <v>8661.644067796611</v>
      </c>
      <c r="K28" s="89">
        <f>F28*H28</f>
        <v>10220.74</v>
      </c>
    </row>
    <row r="29" spans="1:11" ht="13.5" thickBot="1">
      <c r="A29" s="218" t="s">
        <v>17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20"/>
    </row>
    <row r="30" spans="1:11" ht="13.5" thickBot="1">
      <c r="A30" s="104" t="s">
        <v>18</v>
      </c>
      <c r="B30" s="85" t="s">
        <v>234</v>
      </c>
      <c r="C30" s="84">
        <v>2460</v>
      </c>
      <c r="D30" s="83">
        <v>120</v>
      </c>
      <c r="E30" s="83">
        <v>140</v>
      </c>
      <c r="F30" s="83">
        <v>0.041</v>
      </c>
      <c r="G30" s="83">
        <v>95</v>
      </c>
      <c r="H30" s="83">
        <v>22810</v>
      </c>
      <c r="I30" s="89">
        <v>440.32</v>
      </c>
      <c r="J30" s="89">
        <f>K30/1.18</f>
        <v>792.5508474576272</v>
      </c>
      <c r="K30" s="89">
        <f>F30*H30</f>
        <v>935.21</v>
      </c>
    </row>
    <row r="31" spans="1:11" ht="13.5" thickBot="1">
      <c r="A31" s="104" t="s">
        <v>19</v>
      </c>
      <c r="B31" s="85" t="s">
        <v>234</v>
      </c>
      <c r="C31" s="84">
        <v>2980</v>
      </c>
      <c r="D31" s="83">
        <v>120</v>
      </c>
      <c r="E31" s="83">
        <v>140</v>
      </c>
      <c r="F31" s="83">
        <v>0.05</v>
      </c>
      <c r="G31" s="83">
        <v>116</v>
      </c>
      <c r="H31" s="83">
        <v>22810</v>
      </c>
      <c r="I31" s="89">
        <v>536.97</v>
      </c>
      <c r="J31" s="89">
        <f>K31/1.18</f>
        <v>966.5254237288136</v>
      </c>
      <c r="K31" s="89">
        <f>F31*H31</f>
        <v>1140.5</v>
      </c>
    </row>
    <row r="32" spans="1:11" ht="13.5" thickBot="1">
      <c r="A32" s="218" t="s">
        <v>282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20"/>
    </row>
    <row r="33" spans="1:11" ht="13.5" thickBot="1">
      <c r="A33" s="104" t="s">
        <v>227</v>
      </c>
      <c r="B33" s="83" t="s">
        <v>231</v>
      </c>
      <c r="C33" s="83">
        <v>5980</v>
      </c>
      <c r="D33" s="83">
        <v>160</v>
      </c>
      <c r="E33" s="83">
        <v>500</v>
      </c>
      <c r="F33" s="83">
        <v>0.6</v>
      </c>
      <c r="G33" s="83">
        <v>1386</v>
      </c>
      <c r="H33" s="83">
        <v>21269</v>
      </c>
      <c r="I33" s="89">
        <v>5221.91</v>
      </c>
      <c r="J33" s="89">
        <f>K33/1.18</f>
        <v>10814.745762711864</v>
      </c>
      <c r="K33" s="89">
        <f>F33*H33</f>
        <v>12761.4</v>
      </c>
    </row>
    <row r="34" spans="1:11" ht="13.5" thickBot="1">
      <c r="A34" s="104" t="s">
        <v>228</v>
      </c>
      <c r="B34" s="83" t="s">
        <v>231</v>
      </c>
      <c r="C34" s="84">
        <v>3580</v>
      </c>
      <c r="D34" s="84">
        <v>120</v>
      </c>
      <c r="E34" s="83">
        <v>400</v>
      </c>
      <c r="F34" s="83">
        <v>0.172</v>
      </c>
      <c r="G34" s="83">
        <v>397</v>
      </c>
      <c r="H34" s="83">
        <v>19640</v>
      </c>
      <c r="I34" s="89">
        <v>1735.11</v>
      </c>
      <c r="J34" s="89">
        <f>K34/1.18</f>
        <v>2862.7796610169494</v>
      </c>
      <c r="K34" s="89">
        <f>F34*H34</f>
        <v>3378.08</v>
      </c>
    </row>
    <row r="35" spans="1:11" ht="13.5" thickBot="1">
      <c r="A35" s="104" t="s">
        <v>229</v>
      </c>
      <c r="B35" s="83" t="s">
        <v>231</v>
      </c>
      <c r="C35" s="84">
        <v>3180</v>
      </c>
      <c r="D35" s="84">
        <v>120</v>
      </c>
      <c r="E35" s="83">
        <v>400</v>
      </c>
      <c r="F35" s="83">
        <v>0.152</v>
      </c>
      <c r="G35" s="83">
        <v>351</v>
      </c>
      <c r="H35" s="83">
        <v>19640</v>
      </c>
      <c r="I35" s="89">
        <v>1533.35</v>
      </c>
      <c r="J35" s="89">
        <f>K35/1.18</f>
        <v>2529.8983050847455</v>
      </c>
      <c r="K35" s="89">
        <f>F35*H35</f>
        <v>2985.2799999999997</v>
      </c>
    </row>
    <row r="36" spans="1:11" ht="15" customHeight="1" thickBot="1">
      <c r="A36" s="104" t="s">
        <v>230</v>
      </c>
      <c r="B36" s="83" t="s">
        <v>231</v>
      </c>
      <c r="C36" s="84">
        <v>2780</v>
      </c>
      <c r="D36" s="84">
        <v>120</v>
      </c>
      <c r="E36" s="83">
        <v>300</v>
      </c>
      <c r="F36" s="83">
        <v>0.1</v>
      </c>
      <c r="G36" s="83">
        <v>231</v>
      </c>
      <c r="H36" s="83">
        <v>19640</v>
      </c>
      <c r="I36" s="89">
        <v>1008.78</v>
      </c>
      <c r="J36" s="89">
        <f>K36/1.18</f>
        <v>1664.406779661017</v>
      </c>
      <c r="K36" s="89">
        <f>F36*H36</f>
        <v>1964</v>
      </c>
    </row>
    <row r="37" spans="1:11" ht="15" customHeight="1" thickBot="1">
      <c r="A37" s="218" t="s">
        <v>283</v>
      </c>
      <c r="B37" s="270"/>
      <c r="C37" s="219"/>
      <c r="D37" s="219"/>
      <c r="E37" s="219"/>
      <c r="F37" s="219"/>
      <c r="G37" s="219"/>
      <c r="H37" s="219"/>
      <c r="I37" s="219"/>
      <c r="J37" s="219"/>
      <c r="K37" s="220"/>
    </row>
    <row r="38" spans="1:11" ht="15" customHeight="1" thickBot="1">
      <c r="A38" s="51" t="s">
        <v>232</v>
      </c>
      <c r="B38" s="151" t="s">
        <v>233</v>
      </c>
      <c r="C38" s="90">
        <v>2970</v>
      </c>
      <c r="D38" s="91">
        <v>1160</v>
      </c>
      <c r="E38" s="92">
        <v>680</v>
      </c>
      <c r="F38" s="92">
        <v>0.53</v>
      </c>
      <c r="G38" s="92">
        <v>1219</v>
      </c>
      <c r="H38" s="92">
        <v>12039</v>
      </c>
      <c r="I38" s="89">
        <f>J38/1.725</f>
        <v>3134.694178334562</v>
      </c>
      <c r="J38" s="89">
        <f>K38/1.18</f>
        <v>5407.347457627119</v>
      </c>
      <c r="K38" s="89">
        <f>F38*H38</f>
        <v>6380.67</v>
      </c>
    </row>
    <row r="39" spans="1:11" ht="15" customHeight="1" hidden="1" thickBot="1">
      <c r="A39" s="50"/>
      <c r="B39" s="105"/>
      <c r="C39" s="84"/>
      <c r="D39" s="93"/>
      <c r="E39" s="87"/>
      <c r="F39" s="87"/>
      <c r="G39" s="87"/>
      <c r="H39" s="87"/>
      <c r="I39" s="94"/>
      <c r="J39" s="94"/>
      <c r="K39" s="89"/>
    </row>
    <row r="40" spans="1:11" ht="15" customHeight="1" thickBot="1">
      <c r="A40" s="50" t="s">
        <v>268</v>
      </c>
      <c r="B40" s="106">
        <v>31056</v>
      </c>
      <c r="C40" s="84">
        <v>1970</v>
      </c>
      <c r="D40" s="93">
        <v>780</v>
      </c>
      <c r="E40" s="87">
        <v>530</v>
      </c>
      <c r="F40" s="87">
        <v>0.23</v>
      </c>
      <c r="G40" s="87">
        <v>539</v>
      </c>
      <c r="H40" s="87">
        <v>10809</v>
      </c>
      <c r="I40" s="89">
        <f>J40/1.725</f>
        <v>1221.3559322033898</v>
      </c>
      <c r="J40" s="89">
        <f>K40/1.18</f>
        <v>2106.8389830508477</v>
      </c>
      <c r="K40" s="89">
        <f>F40*H40</f>
        <v>2486.07</v>
      </c>
    </row>
    <row r="41" spans="1:11" ht="13.5" thickBot="1">
      <c r="A41" s="218" t="s">
        <v>258</v>
      </c>
      <c r="B41" s="208"/>
      <c r="C41" s="219"/>
      <c r="D41" s="219"/>
      <c r="E41" s="219"/>
      <c r="F41" s="219"/>
      <c r="G41" s="219"/>
      <c r="H41" s="219"/>
      <c r="I41" s="219"/>
      <c r="J41" s="219"/>
      <c r="K41" s="220"/>
    </row>
    <row r="42" spans="1:11" ht="13.5" thickBot="1">
      <c r="A42" s="123" t="s">
        <v>262</v>
      </c>
      <c r="B42" s="124" t="s">
        <v>263</v>
      </c>
      <c r="C42" s="121">
        <v>3000</v>
      </c>
      <c r="D42" s="121">
        <v>1500</v>
      </c>
      <c r="E42" s="120">
        <v>180</v>
      </c>
      <c r="F42" s="120">
        <v>0.8</v>
      </c>
      <c r="G42" s="120">
        <v>2200</v>
      </c>
      <c r="H42" s="120">
        <v>4660</v>
      </c>
      <c r="I42" s="147">
        <v>3118.43</v>
      </c>
      <c r="J42" s="122">
        <f>K42/1.18</f>
        <v>4683.923728813559</v>
      </c>
      <c r="K42" s="122">
        <v>5527.03</v>
      </c>
    </row>
    <row r="43" spans="1:11" ht="18.75" customHeight="1" hidden="1" thickBot="1">
      <c r="A43" s="125" t="s">
        <v>20</v>
      </c>
      <c r="B43" s="124" t="s">
        <v>264</v>
      </c>
      <c r="C43" s="126">
        <v>3000</v>
      </c>
      <c r="D43" s="127">
        <v>1500</v>
      </c>
      <c r="E43" s="124">
        <v>180</v>
      </c>
      <c r="F43" s="124">
        <v>0.8</v>
      </c>
      <c r="G43" s="120"/>
      <c r="H43" s="120">
        <v>4660</v>
      </c>
      <c r="I43" s="147"/>
      <c r="J43" s="122">
        <f>K43/1.18</f>
        <v>3159.322033898305</v>
      </c>
      <c r="K43" s="122">
        <f>F43*H43</f>
        <v>3728</v>
      </c>
    </row>
    <row r="44" spans="1:11" ht="13.5" thickBot="1">
      <c r="A44" s="214" t="s">
        <v>265</v>
      </c>
      <c r="B44" s="215"/>
      <c r="C44" s="216"/>
      <c r="D44" s="216"/>
      <c r="E44" s="216"/>
      <c r="F44" s="216"/>
      <c r="G44" s="216"/>
      <c r="H44" s="216"/>
      <c r="I44" s="216"/>
      <c r="J44" s="216"/>
      <c r="K44" s="217"/>
    </row>
    <row r="45" spans="1:11" ht="13.5" thickBot="1">
      <c r="A45" s="123" t="s">
        <v>260</v>
      </c>
      <c r="B45" s="124" t="s">
        <v>259</v>
      </c>
      <c r="C45" s="127">
        <v>3000</v>
      </c>
      <c r="D45" s="127">
        <v>1750</v>
      </c>
      <c r="E45" s="124">
        <v>170</v>
      </c>
      <c r="F45" s="128">
        <v>0.88</v>
      </c>
      <c r="G45" s="128">
        <v>2300</v>
      </c>
      <c r="H45" s="124">
        <v>6105</v>
      </c>
      <c r="I45" s="148">
        <v>4023.07</v>
      </c>
      <c r="J45" s="122">
        <f>K45/1.18</f>
        <v>4298.330508474576</v>
      </c>
      <c r="K45" s="122">
        <v>5072.03</v>
      </c>
    </row>
    <row r="46" spans="1:11" ht="13.5" thickBot="1">
      <c r="A46" s="123" t="s">
        <v>261</v>
      </c>
      <c r="B46" s="128" t="s">
        <v>267</v>
      </c>
      <c r="C46" s="127">
        <v>3000</v>
      </c>
      <c r="D46" s="127">
        <v>1750</v>
      </c>
      <c r="E46" s="124">
        <v>170</v>
      </c>
      <c r="F46" s="124">
        <v>0.88</v>
      </c>
      <c r="G46" s="124">
        <v>2300</v>
      </c>
      <c r="H46" s="124">
        <v>6105</v>
      </c>
      <c r="I46" s="148">
        <v>4171.31</v>
      </c>
      <c r="J46" s="122">
        <f>K46/1.18</f>
        <v>4877.474576271186</v>
      </c>
      <c r="K46" s="122">
        <v>5755.42</v>
      </c>
    </row>
    <row r="47" spans="1:11" ht="13.5" thickBot="1">
      <c r="A47" s="214" t="s">
        <v>266</v>
      </c>
      <c r="B47" s="215"/>
      <c r="C47" s="216"/>
      <c r="D47" s="216"/>
      <c r="E47" s="216"/>
      <c r="F47" s="216"/>
      <c r="G47" s="216"/>
      <c r="H47" s="216"/>
      <c r="I47" s="216"/>
      <c r="J47" s="216"/>
      <c r="K47" s="217"/>
    </row>
    <row r="48" spans="1:11" ht="14.25" customHeight="1" thickBot="1">
      <c r="A48" s="129" t="s">
        <v>287</v>
      </c>
      <c r="B48" s="128" t="s">
        <v>315</v>
      </c>
      <c r="C48" s="128">
        <v>3000</v>
      </c>
      <c r="D48" s="128">
        <v>1000</v>
      </c>
      <c r="E48" s="128">
        <v>140</v>
      </c>
      <c r="F48" s="128">
        <v>0.42</v>
      </c>
      <c r="G48" s="128">
        <v>987</v>
      </c>
      <c r="H48" s="128">
        <v>5300</v>
      </c>
      <c r="I48" s="149">
        <v>3714.66</v>
      </c>
      <c r="J48" s="122">
        <f>K48/1.18</f>
        <v>1951.8474576271185</v>
      </c>
      <c r="K48" s="122">
        <v>2303.18</v>
      </c>
    </row>
    <row r="49" spans="1:11" ht="13.5" thickBot="1">
      <c r="A49" s="129" t="s">
        <v>316</v>
      </c>
      <c r="B49" s="128" t="s">
        <v>259</v>
      </c>
      <c r="C49" s="130">
        <v>3000</v>
      </c>
      <c r="D49" s="130">
        <v>1750</v>
      </c>
      <c r="E49" s="130">
        <v>180</v>
      </c>
      <c r="F49" s="130">
        <v>0.88</v>
      </c>
      <c r="G49" s="130">
        <v>2200</v>
      </c>
      <c r="H49" s="130">
        <v>5300</v>
      </c>
      <c r="I49" s="149">
        <v>3678.39</v>
      </c>
      <c r="J49" s="122">
        <f>K49/1.18</f>
        <v>3813.5593220338983</v>
      </c>
      <c r="K49" s="122">
        <v>4500</v>
      </c>
    </row>
    <row r="50" spans="1:11" ht="13.5" thickBot="1">
      <c r="A50" s="129" t="s">
        <v>317</v>
      </c>
      <c r="B50" s="128" t="s">
        <v>259</v>
      </c>
      <c r="C50" s="130">
        <v>3000</v>
      </c>
      <c r="D50" s="130">
        <v>1750</v>
      </c>
      <c r="E50" s="130">
        <v>180</v>
      </c>
      <c r="F50" s="130">
        <v>0.88</v>
      </c>
      <c r="G50" s="130">
        <v>2200</v>
      </c>
      <c r="H50" s="130">
        <v>5300</v>
      </c>
      <c r="I50" s="149">
        <v>1774.41</v>
      </c>
      <c r="J50" s="122">
        <f>K50/1.18</f>
        <v>4050.8474576271187</v>
      </c>
      <c r="K50" s="122">
        <v>4780</v>
      </c>
    </row>
    <row r="51" spans="1:11" ht="12.75" customHeight="1">
      <c r="A51" s="255"/>
      <c r="B51" s="255"/>
      <c r="C51" s="255"/>
      <c r="D51" s="255"/>
      <c r="E51" s="255"/>
      <c r="F51" s="255"/>
      <c r="G51" s="255"/>
      <c r="H51" s="255"/>
      <c r="I51" s="255"/>
      <c r="J51" s="255"/>
      <c r="K51" s="255"/>
    </row>
    <row r="52" spans="1:11" ht="18" customHeight="1">
      <c r="A52" s="112"/>
      <c r="B52" s="72"/>
      <c r="C52" s="72"/>
      <c r="D52" s="72"/>
      <c r="E52" s="72"/>
      <c r="F52" s="72"/>
      <c r="G52" s="72"/>
      <c r="H52" s="72"/>
      <c r="I52" s="75"/>
      <c r="J52" s="75"/>
      <c r="K52" s="75"/>
    </row>
    <row r="53" spans="1:11" ht="16.5" customHeight="1">
      <c r="A53" s="112"/>
      <c r="B53" s="72"/>
      <c r="C53" s="113"/>
      <c r="D53" s="113"/>
      <c r="E53" s="72"/>
      <c r="F53" s="72"/>
      <c r="G53" s="72"/>
      <c r="H53" s="72"/>
      <c r="I53" s="75"/>
      <c r="J53" s="75"/>
      <c r="K53" s="75"/>
    </row>
    <row r="54" spans="1:11" ht="12.75">
      <c r="A54" s="112"/>
      <c r="B54" s="72"/>
      <c r="C54" s="113"/>
      <c r="D54" s="113"/>
      <c r="E54" s="72"/>
      <c r="F54" s="72"/>
      <c r="G54" s="72"/>
      <c r="H54" s="72"/>
      <c r="I54" s="75"/>
      <c r="J54" s="75"/>
      <c r="K54" s="75"/>
    </row>
    <row r="55" spans="1:11" ht="18" customHeight="1">
      <c r="A55" s="112"/>
      <c r="B55" s="72"/>
      <c r="C55" s="113"/>
      <c r="D55" s="113"/>
      <c r="E55" s="72"/>
      <c r="F55" s="72"/>
      <c r="G55" s="72"/>
      <c r="H55" s="72"/>
      <c r="I55" s="75"/>
      <c r="J55" s="75"/>
      <c r="K55" s="75"/>
    </row>
    <row r="56" spans="1:11" ht="15" customHeight="1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</row>
    <row r="57" spans="1:11" ht="18" customHeight="1">
      <c r="A57" s="112"/>
      <c r="B57" s="114"/>
      <c r="C57" s="113"/>
      <c r="D57" s="113"/>
      <c r="E57" s="72"/>
      <c r="F57" s="72"/>
      <c r="G57" s="72"/>
      <c r="H57" s="72"/>
      <c r="I57" s="75"/>
      <c r="J57" s="75"/>
      <c r="K57" s="75"/>
    </row>
    <row r="58" spans="1:11" ht="12.75">
      <c r="A58" s="112"/>
      <c r="B58" s="114"/>
      <c r="C58" s="113"/>
      <c r="D58" s="113"/>
      <c r="E58" s="72"/>
      <c r="F58" s="72"/>
      <c r="G58" s="72"/>
      <c r="H58" s="72"/>
      <c r="I58" s="75"/>
      <c r="J58" s="75"/>
      <c r="K58" s="75"/>
    </row>
    <row r="59" spans="1:11" ht="12.75">
      <c r="A59" s="112"/>
      <c r="B59" s="115"/>
      <c r="C59" s="113"/>
      <c r="D59" s="113"/>
      <c r="E59" s="72"/>
      <c r="F59" s="72"/>
      <c r="G59" s="72"/>
      <c r="H59" s="72"/>
      <c r="I59" s="75"/>
      <c r="J59" s="75"/>
      <c r="K59" s="75"/>
    </row>
    <row r="60" ht="18" customHeight="1"/>
    <row r="61" ht="15" customHeight="1"/>
    <row r="62" ht="15" customHeight="1"/>
    <row r="64" ht="15.75" customHeight="1"/>
    <row r="66" ht="16.5" customHeight="1"/>
    <row r="68" ht="15.75" customHeight="1"/>
    <row r="69" ht="19.5" customHeight="1"/>
    <row r="70" ht="16.5" customHeight="1"/>
    <row r="71" ht="16.5" customHeight="1"/>
    <row r="72" ht="18" customHeight="1"/>
    <row r="73" ht="18" customHeight="1"/>
    <row r="74" ht="18" customHeight="1"/>
    <row r="75" ht="16.5" customHeight="1"/>
    <row r="76" ht="16.5" customHeight="1"/>
    <row r="77" ht="13.5" customHeight="1"/>
    <row r="78" ht="18" customHeight="1"/>
    <row r="79" ht="15" customHeight="1"/>
    <row r="80" ht="19.5" customHeight="1"/>
    <row r="81" ht="16.5" customHeight="1"/>
    <row r="82" ht="18" customHeight="1"/>
    <row r="83" ht="18" customHeight="1"/>
    <row r="84" ht="16.5" customHeight="1"/>
    <row r="85" ht="18" customHeight="1"/>
    <row r="86" ht="18" customHeight="1"/>
    <row r="87" ht="18" customHeight="1"/>
    <row r="89" ht="18" customHeight="1"/>
    <row r="90" ht="18" customHeight="1"/>
    <row r="91" ht="18" customHeight="1"/>
    <row r="92" ht="15" customHeight="1"/>
    <row r="93" ht="16.5" customHeight="1"/>
    <row r="94" ht="16.5" customHeight="1"/>
    <row r="95" ht="18" customHeight="1"/>
    <row r="96" ht="18" customHeight="1"/>
    <row r="100" ht="12.75" customHeight="1"/>
  </sheetData>
  <sheetProtection/>
  <mergeCells count="20">
    <mergeCell ref="A7:K7"/>
    <mergeCell ref="C3:H3"/>
    <mergeCell ref="A4:K4"/>
    <mergeCell ref="A1:K1"/>
    <mergeCell ref="A2:K2"/>
    <mergeCell ref="A5:A6"/>
    <mergeCell ref="B5:B6"/>
    <mergeCell ref="C5:E5"/>
    <mergeCell ref="K5:K6"/>
    <mergeCell ref="A32:K32"/>
    <mergeCell ref="A41:K41"/>
    <mergeCell ref="A37:K37"/>
    <mergeCell ref="A15:K15"/>
    <mergeCell ref="A24:K24"/>
    <mergeCell ref="A29:K29"/>
    <mergeCell ref="A27:K27"/>
    <mergeCell ref="A51:K51"/>
    <mergeCell ref="A56:K56"/>
    <mergeCell ref="A44:K44"/>
    <mergeCell ref="A47:K47"/>
  </mergeCells>
  <hyperlinks>
    <hyperlink ref="K3" r:id="rId1" display="9945202@mail.ru"/>
    <hyperlink ref="A3" r:id="rId2" display="www.beton-istra.net"/>
  </hyperlinks>
  <printOptions/>
  <pageMargins left="0.7874015748031497" right="0.31496062992125984" top="0.984251968503937" bottom="0.984251968503937" header="0.5118110236220472" footer="0.5118110236220472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8"/>
  <sheetViews>
    <sheetView zoomScaleSheetLayoutView="75" zoomScalePageLayoutView="0" workbookViewId="0" topLeftCell="A1">
      <selection activeCell="K75" sqref="K75"/>
    </sheetView>
  </sheetViews>
  <sheetFormatPr defaultColWidth="9.00390625" defaultRowHeight="12.75"/>
  <cols>
    <col min="1" max="1" width="14.875" style="0" customWidth="1"/>
    <col min="2" max="2" width="8.875" style="0" customWidth="1"/>
    <col min="3" max="3" width="7.25390625" style="0" customWidth="1"/>
    <col min="4" max="4" width="9.375" style="0" customWidth="1"/>
    <col min="5" max="5" width="8.625" style="0" customWidth="1"/>
    <col min="6" max="6" width="10.125" style="0" customWidth="1"/>
    <col min="7" max="7" width="7.25390625" style="0" customWidth="1"/>
    <col min="8" max="8" width="11.25390625" style="0" hidden="1" customWidth="1"/>
    <col min="9" max="9" width="9.25390625" style="150" customWidth="1"/>
    <col min="10" max="10" width="15.125" style="0" customWidth="1"/>
    <col min="11" max="11" width="11.25390625" style="0" customWidth="1"/>
    <col min="12" max="12" width="9.00390625" style="0" bestFit="1" customWidth="1"/>
  </cols>
  <sheetData>
    <row r="1" spans="1:9" ht="12.75">
      <c r="A1" s="291" t="s">
        <v>201</v>
      </c>
      <c r="B1" s="291"/>
      <c r="C1" s="291"/>
      <c r="D1" s="291"/>
      <c r="E1" s="291"/>
      <c r="F1" s="291"/>
      <c r="G1" s="291"/>
      <c r="H1" s="291"/>
      <c r="I1" s="291"/>
    </row>
    <row r="2" spans="1:9" ht="13.5" thickBot="1">
      <c r="A2" s="292" t="s">
        <v>319</v>
      </c>
      <c r="B2" s="292"/>
      <c r="C2" s="292"/>
      <c r="D2" s="292"/>
      <c r="E2" s="292"/>
      <c r="F2" s="292"/>
      <c r="G2" s="292"/>
      <c r="H2" s="292"/>
      <c r="I2" s="292"/>
    </row>
    <row r="3" spans="1:9" ht="13.5" customHeight="1" thickTop="1">
      <c r="A3" s="293" t="s">
        <v>2</v>
      </c>
      <c r="B3" s="295" t="s">
        <v>3</v>
      </c>
      <c r="C3" s="297" t="s">
        <v>4</v>
      </c>
      <c r="D3" s="298"/>
      <c r="E3" s="298"/>
      <c r="F3" s="48" t="s">
        <v>5</v>
      </c>
      <c r="G3" s="15" t="s">
        <v>6</v>
      </c>
      <c r="H3" s="15"/>
      <c r="I3" s="184" t="s">
        <v>135</v>
      </c>
    </row>
    <row r="4" spans="1:9" ht="13.5" thickBot="1">
      <c r="A4" s="294"/>
      <c r="B4" s="296"/>
      <c r="C4" s="299"/>
      <c r="D4" s="255"/>
      <c r="E4" s="255"/>
      <c r="F4" s="49" t="s">
        <v>22</v>
      </c>
      <c r="G4" s="16" t="s">
        <v>7</v>
      </c>
      <c r="H4" s="16"/>
      <c r="I4" s="185" t="s">
        <v>279</v>
      </c>
    </row>
    <row r="5" spans="1:9" ht="15" customHeight="1" thickBot="1">
      <c r="A5" s="294"/>
      <c r="B5" s="296"/>
      <c r="C5" s="56" t="s">
        <v>11</v>
      </c>
      <c r="D5" s="57" t="s">
        <v>12</v>
      </c>
      <c r="E5" s="58" t="s">
        <v>13</v>
      </c>
      <c r="F5" s="12" t="s">
        <v>23</v>
      </c>
      <c r="G5" s="59"/>
      <c r="H5" s="59"/>
      <c r="I5" s="185"/>
    </row>
    <row r="6" spans="1:9" ht="18" customHeight="1">
      <c r="A6" s="242" t="s">
        <v>280</v>
      </c>
      <c r="B6" s="300"/>
      <c r="C6" s="301"/>
      <c r="D6" s="301"/>
      <c r="E6" s="301"/>
      <c r="F6" s="301"/>
      <c r="G6" s="300"/>
      <c r="H6" s="300"/>
      <c r="I6" s="302"/>
    </row>
    <row r="7" spans="1:11" ht="13.5" thickBot="1">
      <c r="A7" s="6" t="s">
        <v>235</v>
      </c>
      <c r="B7" s="7">
        <v>13579</v>
      </c>
      <c r="C7" s="11">
        <v>1180</v>
      </c>
      <c r="D7" s="50">
        <v>300</v>
      </c>
      <c r="E7" s="7">
        <v>280</v>
      </c>
      <c r="F7" s="7">
        <v>0.102</v>
      </c>
      <c r="G7" s="7">
        <v>226</v>
      </c>
      <c r="H7" s="7"/>
      <c r="I7" s="186">
        <v>519.38</v>
      </c>
      <c r="K7" s="116"/>
    </row>
    <row r="8" spans="1:11" ht="13.5" thickBot="1">
      <c r="A8" s="6" t="s">
        <v>35</v>
      </c>
      <c r="B8" s="7">
        <v>78</v>
      </c>
      <c r="C8" s="11">
        <v>1180</v>
      </c>
      <c r="D8" s="51">
        <v>300</v>
      </c>
      <c r="E8" s="7">
        <v>580</v>
      </c>
      <c r="F8" s="7">
        <v>0.203</v>
      </c>
      <c r="G8" s="7">
        <v>450</v>
      </c>
      <c r="H8" s="7"/>
      <c r="I8" s="186">
        <v>1033.68</v>
      </c>
      <c r="K8" s="116"/>
    </row>
    <row r="9" spans="1:11" ht="13.5" thickBot="1">
      <c r="A9" s="6" t="s">
        <v>236</v>
      </c>
      <c r="B9" s="7" t="s">
        <v>200</v>
      </c>
      <c r="C9" s="11">
        <v>1180</v>
      </c>
      <c r="D9" s="51">
        <v>400</v>
      </c>
      <c r="E9" s="7">
        <v>280</v>
      </c>
      <c r="F9" s="7">
        <v>0.127</v>
      </c>
      <c r="G9" s="7">
        <v>282</v>
      </c>
      <c r="H9" s="7"/>
      <c r="I9" s="186">
        <v>646.68</v>
      </c>
      <c r="K9" s="116"/>
    </row>
    <row r="10" spans="1:11" ht="13.5" thickBot="1">
      <c r="A10" s="6" t="s">
        <v>32</v>
      </c>
      <c r="B10" s="7" t="s">
        <v>200</v>
      </c>
      <c r="C10" s="7">
        <v>1180</v>
      </c>
      <c r="D10" s="51">
        <v>400</v>
      </c>
      <c r="E10" s="7">
        <v>580</v>
      </c>
      <c r="F10" s="7">
        <v>0.265</v>
      </c>
      <c r="G10" s="7">
        <v>588</v>
      </c>
      <c r="H10" s="7"/>
      <c r="I10" s="186">
        <v>1349.38</v>
      </c>
      <c r="K10" s="116"/>
    </row>
    <row r="11" spans="1:11" ht="13.5" thickBot="1">
      <c r="A11" s="6" t="s">
        <v>30</v>
      </c>
      <c r="B11" s="7" t="s">
        <v>200</v>
      </c>
      <c r="C11" s="11">
        <v>1180</v>
      </c>
      <c r="D11" s="51">
        <v>500</v>
      </c>
      <c r="E11" s="7">
        <v>280</v>
      </c>
      <c r="F11" s="7">
        <v>0.159</v>
      </c>
      <c r="G11" s="7">
        <v>352</v>
      </c>
      <c r="H11" s="7"/>
      <c r="I11" s="186">
        <v>809.63</v>
      </c>
      <c r="K11" s="116"/>
    </row>
    <row r="12" spans="1:11" ht="13.5" thickBot="1">
      <c r="A12" s="6" t="s">
        <v>29</v>
      </c>
      <c r="B12" s="7" t="s">
        <v>200</v>
      </c>
      <c r="C12" s="11">
        <v>1180</v>
      </c>
      <c r="D12" s="51">
        <v>500</v>
      </c>
      <c r="E12" s="7">
        <v>580</v>
      </c>
      <c r="F12" s="7">
        <v>0.331</v>
      </c>
      <c r="G12" s="7">
        <v>735</v>
      </c>
      <c r="H12" s="7"/>
      <c r="I12" s="186">
        <v>1685.45</v>
      </c>
      <c r="K12" s="116"/>
    </row>
    <row r="13" spans="1:11" ht="13.5" thickBot="1">
      <c r="A13" s="6" t="s">
        <v>26</v>
      </c>
      <c r="B13" s="7" t="s">
        <v>200</v>
      </c>
      <c r="C13" s="11">
        <v>1180</v>
      </c>
      <c r="D13" s="51">
        <v>600</v>
      </c>
      <c r="E13" s="7">
        <v>280</v>
      </c>
      <c r="F13" s="7">
        <v>0.198</v>
      </c>
      <c r="G13" s="7">
        <v>440</v>
      </c>
      <c r="H13" s="7"/>
      <c r="I13" s="186">
        <v>1008.22</v>
      </c>
      <c r="J13" s="116"/>
      <c r="K13" s="116"/>
    </row>
    <row r="14" spans="1:11" ht="13.5" thickBot="1">
      <c r="A14" s="6" t="s">
        <v>25</v>
      </c>
      <c r="B14" s="7" t="s">
        <v>200</v>
      </c>
      <c r="C14" s="7">
        <v>1180</v>
      </c>
      <c r="D14" s="51">
        <v>600</v>
      </c>
      <c r="E14" s="7">
        <v>580</v>
      </c>
      <c r="F14" s="7">
        <v>0.398</v>
      </c>
      <c r="G14" s="7">
        <v>883</v>
      </c>
      <c r="H14" s="7"/>
      <c r="I14" s="186">
        <v>2026.62</v>
      </c>
      <c r="J14" s="116"/>
      <c r="K14" s="116"/>
    </row>
    <row r="15" spans="1:11" ht="13.5" thickBot="1">
      <c r="A15" s="6" t="s">
        <v>34</v>
      </c>
      <c r="B15" s="7" t="s">
        <v>200</v>
      </c>
      <c r="C15" s="11">
        <v>2380</v>
      </c>
      <c r="D15" s="51">
        <v>300</v>
      </c>
      <c r="E15" s="7">
        <v>580</v>
      </c>
      <c r="F15" s="7">
        <v>0.406</v>
      </c>
      <c r="G15" s="7">
        <v>901</v>
      </c>
      <c r="H15" s="7"/>
      <c r="I15" s="186">
        <v>1557.82</v>
      </c>
      <c r="J15" s="116"/>
      <c r="K15" s="116"/>
    </row>
    <row r="16" spans="1:11" ht="13.5" thickBot="1">
      <c r="A16" s="6" t="s">
        <v>237</v>
      </c>
      <c r="B16" s="7" t="s">
        <v>200</v>
      </c>
      <c r="C16" s="11">
        <v>2380</v>
      </c>
      <c r="D16" s="51">
        <v>400</v>
      </c>
      <c r="E16" s="7">
        <v>580</v>
      </c>
      <c r="F16" s="7">
        <v>0.543</v>
      </c>
      <c r="G16" s="7">
        <v>1206</v>
      </c>
      <c r="H16" s="7"/>
      <c r="I16" s="186">
        <v>2083.49</v>
      </c>
      <c r="J16" s="116"/>
      <c r="K16" s="116"/>
    </row>
    <row r="17" spans="1:11" ht="13.5" thickBot="1">
      <c r="A17" s="6" t="s">
        <v>28</v>
      </c>
      <c r="B17" s="7" t="s">
        <v>200</v>
      </c>
      <c r="C17" s="11">
        <v>2380</v>
      </c>
      <c r="D17" s="51">
        <v>500</v>
      </c>
      <c r="E17" s="7">
        <v>580</v>
      </c>
      <c r="F17" s="7">
        <v>0.679</v>
      </c>
      <c r="G17" s="7">
        <v>1507</v>
      </c>
      <c r="H17" s="7"/>
      <c r="I17" s="186">
        <v>2605.32</v>
      </c>
      <c r="J17" s="116"/>
      <c r="K17" s="116"/>
    </row>
    <row r="18" spans="1:11" ht="13.5" thickBot="1">
      <c r="A18" s="6" t="s">
        <v>24</v>
      </c>
      <c r="B18" s="7" t="s">
        <v>200</v>
      </c>
      <c r="C18" s="7">
        <v>2380</v>
      </c>
      <c r="D18" s="51">
        <v>600</v>
      </c>
      <c r="E18" s="7">
        <v>580</v>
      </c>
      <c r="F18" s="7">
        <v>0.815</v>
      </c>
      <c r="G18" s="7">
        <v>1809</v>
      </c>
      <c r="H18" s="7"/>
      <c r="I18" s="186">
        <v>3127.16</v>
      </c>
      <c r="K18" s="116"/>
    </row>
    <row r="19" spans="1:11" ht="13.5" thickBot="1">
      <c r="A19" s="6" t="s">
        <v>36</v>
      </c>
      <c r="B19" s="7" t="s">
        <v>200</v>
      </c>
      <c r="C19" s="11">
        <v>880</v>
      </c>
      <c r="D19" s="51">
        <v>300</v>
      </c>
      <c r="E19" s="7">
        <v>580</v>
      </c>
      <c r="F19" s="7">
        <v>0.176</v>
      </c>
      <c r="G19" s="7">
        <v>391</v>
      </c>
      <c r="H19" s="7"/>
      <c r="I19" s="186">
        <v>896.19</v>
      </c>
      <c r="K19" s="116"/>
    </row>
    <row r="20" spans="1:11" ht="13.5" thickBot="1">
      <c r="A20" s="6" t="s">
        <v>33</v>
      </c>
      <c r="B20" s="7" t="s">
        <v>200</v>
      </c>
      <c r="C20" s="11">
        <v>880</v>
      </c>
      <c r="D20" s="51">
        <v>400</v>
      </c>
      <c r="E20" s="7">
        <v>580</v>
      </c>
      <c r="F20" s="7">
        <v>0.195</v>
      </c>
      <c r="G20" s="7">
        <v>433</v>
      </c>
      <c r="H20" s="7"/>
      <c r="I20" s="186">
        <v>992.94</v>
      </c>
      <c r="K20" s="116"/>
    </row>
    <row r="21" spans="1:11" ht="13.5" thickBot="1">
      <c r="A21" s="6" t="s">
        <v>27</v>
      </c>
      <c r="B21" s="7" t="s">
        <v>200</v>
      </c>
      <c r="C21" s="11">
        <v>880</v>
      </c>
      <c r="D21" s="51">
        <v>600</v>
      </c>
      <c r="E21" s="7">
        <v>580</v>
      </c>
      <c r="F21" s="7">
        <v>0.293</v>
      </c>
      <c r="G21" s="7">
        <v>650</v>
      </c>
      <c r="H21" s="7"/>
      <c r="I21" s="186">
        <v>1491.96</v>
      </c>
      <c r="K21" s="116"/>
    </row>
    <row r="22" spans="1:11" ht="13.5" thickBot="1">
      <c r="A22" s="6" t="s">
        <v>31</v>
      </c>
      <c r="B22" s="7" t="s">
        <v>200</v>
      </c>
      <c r="C22" s="52">
        <v>880</v>
      </c>
      <c r="D22" s="51">
        <v>500</v>
      </c>
      <c r="E22" s="52">
        <v>580</v>
      </c>
      <c r="F22" s="52">
        <v>0.244</v>
      </c>
      <c r="G22" s="7">
        <v>542</v>
      </c>
      <c r="H22" s="7"/>
      <c r="I22" s="186">
        <v>1242.45</v>
      </c>
      <c r="K22" s="116"/>
    </row>
    <row r="23" spans="1:9" ht="13.5" customHeight="1" thickBot="1">
      <c r="A23" s="255" t="s">
        <v>37</v>
      </c>
      <c r="B23" s="255"/>
      <c r="C23" s="255"/>
      <c r="D23" s="255"/>
      <c r="E23" s="255"/>
      <c r="F23" s="255"/>
      <c r="G23" s="255"/>
      <c r="H23" s="255"/>
      <c r="I23" s="255"/>
    </row>
    <row r="24" spans="1:9" ht="15.75" customHeight="1" thickBot="1">
      <c r="A24" s="10" t="s">
        <v>38</v>
      </c>
      <c r="B24" s="52" t="s">
        <v>39</v>
      </c>
      <c r="C24" s="53">
        <v>1180</v>
      </c>
      <c r="D24" s="54">
        <v>3200</v>
      </c>
      <c r="E24" s="52">
        <v>500</v>
      </c>
      <c r="F24" s="55" t="s">
        <v>320</v>
      </c>
      <c r="G24" s="52">
        <v>2993</v>
      </c>
      <c r="H24" s="7"/>
      <c r="I24" s="186">
        <v>7024</v>
      </c>
    </row>
    <row r="25" spans="1:9" ht="13.5" thickBot="1">
      <c r="A25" s="6" t="s">
        <v>40</v>
      </c>
      <c r="B25" s="7" t="s">
        <v>200</v>
      </c>
      <c r="C25" s="7">
        <v>780</v>
      </c>
      <c r="D25" s="51">
        <v>3200</v>
      </c>
      <c r="E25" s="7">
        <v>500</v>
      </c>
      <c r="F25" s="7">
        <v>0.82</v>
      </c>
      <c r="G25" s="52">
        <v>1902</v>
      </c>
      <c r="H25" s="7"/>
      <c r="I25" s="186">
        <v>4596.33</v>
      </c>
    </row>
    <row r="26" spans="1:9" ht="13.5" thickBot="1">
      <c r="A26" s="6" t="s">
        <v>41</v>
      </c>
      <c r="B26" s="7" t="s">
        <v>200</v>
      </c>
      <c r="C26" s="7">
        <v>780</v>
      </c>
      <c r="D26" s="51">
        <v>2800</v>
      </c>
      <c r="E26" s="7">
        <v>500</v>
      </c>
      <c r="F26" s="7">
        <v>0.72</v>
      </c>
      <c r="G26" s="52">
        <v>1663</v>
      </c>
      <c r="H26" s="7"/>
      <c r="I26" s="186">
        <v>3933.44</v>
      </c>
    </row>
    <row r="27" spans="1:9" ht="13.5" thickBot="1">
      <c r="A27" s="6" t="s">
        <v>42</v>
      </c>
      <c r="B27" s="7">
        <v>85</v>
      </c>
      <c r="C27" s="11">
        <v>1180</v>
      </c>
      <c r="D27" s="54">
        <v>2800</v>
      </c>
      <c r="E27" s="7">
        <v>500</v>
      </c>
      <c r="F27" s="7">
        <v>1.13</v>
      </c>
      <c r="G27" s="52">
        <v>2610</v>
      </c>
      <c r="H27" s="7"/>
      <c r="I27" s="186">
        <v>6009.91</v>
      </c>
    </row>
    <row r="28" spans="1:9" ht="13.5" thickBot="1">
      <c r="A28" s="6" t="s">
        <v>43</v>
      </c>
      <c r="B28" s="7" t="s">
        <v>200</v>
      </c>
      <c r="C28" s="11">
        <v>1180</v>
      </c>
      <c r="D28" s="54">
        <v>2400</v>
      </c>
      <c r="E28" s="7">
        <v>500</v>
      </c>
      <c r="F28" s="7">
        <v>0.91</v>
      </c>
      <c r="G28" s="7">
        <v>2083</v>
      </c>
      <c r="H28" s="7"/>
      <c r="I28" s="186">
        <v>4842.19</v>
      </c>
    </row>
    <row r="29" spans="1:9" ht="13.5" thickBot="1">
      <c r="A29" s="6" t="s">
        <v>44</v>
      </c>
      <c r="B29" s="7" t="s">
        <v>200</v>
      </c>
      <c r="C29" s="7">
        <v>780</v>
      </c>
      <c r="D29" s="51">
        <v>2400</v>
      </c>
      <c r="E29" s="7">
        <v>500</v>
      </c>
      <c r="F29" s="7">
        <v>0.58</v>
      </c>
      <c r="G29" s="7">
        <v>1328</v>
      </c>
      <c r="H29" s="7"/>
      <c r="I29" s="186">
        <v>3169.98</v>
      </c>
    </row>
    <row r="30" spans="1:9" ht="13.5" thickBot="1">
      <c r="A30" s="6" t="s">
        <v>45</v>
      </c>
      <c r="B30" s="7" t="s">
        <v>200</v>
      </c>
      <c r="C30" s="11">
        <v>1180</v>
      </c>
      <c r="D30" s="54">
        <v>2000</v>
      </c>
      <c r="E30" s="7">
        <v>500</v>
      </c>
      <c r="F30" s="7">
        <v>0.78</v>
      </c>
      <c r="G30" s="7">
        <v>1768</v>
      </c>
      <c r="H30" s="7"/>
      <c r="I30" s="186">
        <v>4148.63</v>
      </c>
    </row>
    <row r="31" spans="1:9" ht="13.5" thickBot="1">
      <c r="A31" s="6" t="s">
        <v>46</v>
      </c>
      <c r="B31" s="7" t="s">
        <v>200</v>
      </c>
      <c r="C31" s="7">
        <v>780</v>
      </c>
      <c r="D31" s="51">
        <v>2000</v>
      </c>
      <c r="E31" s="7">
        <v>500</v>
      </c>
      <c r="F31" s="7">
        <v>0.5</v>
      </c>
      <c r="G31" s="7">
        <v>1145</v>
      </c>
      <c r="H31" s="7"/>
      <c r="I31" s="186">
        <v>2714.69</v>
      </c>
    </row>
    <row r="32" spans="1:9" ht="13.5" thickBot="1">
      <c r="A32" s="6" t="s">
        <v>47</v>
      </c>
      <c r="B32" s="7" t="s">
        <v>200</v>
      </c>
      <c r="C32" s="11">
        <v>2380</v>
      </c>
      <c r="D32" s="54">
        <v>1600</v>
      </c>
      <c r="E32" s="7">
        <v>300</v>
      </c>
      <c r="F32" s="7">
        <v>0.86</v>
      </c>
      <c r="G32" s="7">
        <v>1970</v>
      </c>
      <c r="H32" s="7"/>
      <c r="I32" s="186">
        <v>4199.69</v>
      </c>
    </row>
    <row r="33" spans="1:9" ht="13.5" thickBot="1">
      <c r="A33" s="6" t="s">
        <v>48</v>
      </c>
      <c r="B33" s="7" t="s">
        <v>200</v>
      </c>
      <c r="C33" s="11">
        <v>1180</v>
      </c>
      <c r="D33" s="54">
        <v>1600</v>
      </c>
      <c r="E33" s="7">
        <v>300</v>
      </c>
      <c r="F33" s="7">
        <v>0.31</v>
      </c>
      <c r="G33" s="7">
        <v>940</v>
      </c>
      <c r="H33" s="7"/>
      <c r="I33" s="186">
        <v>2067.93</v>
      </c>
    </row>
    <row r="34" spans="1:9" ht="13.5" thickBot="1">
      <c r="A34" s="6" t="s">
        <v>49</v>
      </c>
      <c r="B34" s="7" t="s">
        <v>200</v>
      </c>
      <c r="C34" s="7">
        <v>780</v>
      </c>
      <c r="D34" s="54">
        <v>1600</v>
      </c>
      <c r="E34" s="7">
        <v>300</v>
      </c>
      <c r="F34" s="7">
        <v>0.26</v>
      </c>
      <c r="G34" s="7">
        <v>595</v>
      </c>
      <c r="H34" s="7"/>
      <c r="I34" s="186">
        <v>1361.6</v>
      </c>
    </row>
    <row r="35" spans="1:9" ht="13.5" thickBot="1">
      <c r="A35" s="6" t="s">
        <v>50</v>
      </c>
      <c r="B35" s="7" t="s">
        <v>200</v>
      </c>
      <c r="C35" s="11">
        <v>2380</v>
      </c>
      <c r="D35" s="54">
        <v>1400</v>
      </c>
      <c r="E35" s="7">
        <v>300</v>
      </c>
      <c r="F35" s="7">
        <v>0.76</v>
      </c>
      <c r="G35" s="7">
        <v>1740</v>
      </c>
      <c r="H35" s="7"/>
      <c r="I35" s="186">
        <v>3595.48</v>
      </c>
    </row>
    <row r="36" spans="1:9" ht="13.5" thickBot="1">
      <c r="A36" s="6" t="s">
        <v>51</v>
      </c>
      <c r="B36" s="7" t="s">
        <v>200</v>
      </c>
      <c r="C36" s="11">
        <v>1180</v>
      </c>
      <c r="D36" s="54">
        <v>1400</v>
      </c>
      <c r="E36" s="7">
        <v>300</v>
      </c>
      <c r="F36" s="7">
        <v>0.36</v>
      </c>
      <c r="G36" s="7">
        <v>824</v>
      </c>
      <c r="H36" s="7"/>
      <c r="I36" s="186">
        <v>1770.08</v>
      </c>
    </row>
    <row r="37" spans="1:9" ht="13.5" thickBot="1">
      <c r="A37" s="6" t="s">
        <v>52</v>
      </c>
      <c r="B37" s="7" t="s">
        <v>200</v>
      </c>
      <c r="C37" s="7">
        <v>780</v>
      </c>
      <c r="D37" s="54">
        <v>1400</v>
      </c>
      <c r="E37" s="7">
        <v>300</v>
      </c>
      <c r="F37" s="7">
        <v>0.23</v>
      </c>
      <c r="G37" s="7">
        <v>527</v>
      </c>
      <c r="H37" s="7"/>
      <c r="I37" s="186">
        <v>1165.87</v>
      </c>
    </row>
    <row r="38" spans="1:9" ht="13.5" thickBot="1">
      <c r="A38" s="6" t="s">
        <v>53</v>
      </c>
      <c r="B38" s="7" t="s">
        <v>200</v>
      </c>
      <c r="C38" s="11">
        <v>2380</v>
      </c>
      <c r="D38" s="54">
        <v>1200</v>
      </c>
      <c r="E38" s="7">
        <v>300</v>
      </c>
      <c r="F38" s="7">
        <v>0.65</v>
      </c>
      <c r="G38" s="7">
        <v>1488</v>
      </c>
      <c r="H38" s="7"/>
      <c r="I38" s="186">
        <v>2991.27</v>
      </c>
    </row>
    <row r="39" spans="1:9" ht="13.5" thickBot="1">
      <c r="A39" s="6" t="s">
        <v>54</v>
      </c>
      <c r="B39" s="7" t="s">
        <v>200</v>
      </c>
      <c r="C39" s="11">
        <v>1180</v>
      </c>
      <c r="D39" s="54">
        <v>1200</v>
      </c>
      <c r="E39" s="7">
        <v>300</v>
      </c>
      <c r="F39" s="7">
        <v>0.31</v>
      </c>
      <c r="G39" s="7">
        <v>710</v>
      </c>
      <c r="H39" s="7"/>
      <c r="I39" s="186">
        <v>1476.49</v>
      </c>
    </row>
    <row r="40" spans="1:9" ht="13.5" thickBot="1">
      <c r="A40" s="6" t="s">
        <v>55</v>
      </c>
      <c r="B40" s="7" t="s">
        <v>200</v>
      </c>
      <c r="C40" s="7">
        <v>780</v>
      </c>
      <c r="D40" s="54">
        <v>1200</v>
      </c>
      <c r="E40" s="7">
        <v>300</v>
      </c>
      <c r="F40" s="7">
        <v>0.2</v>
      </c>
      <c r="G40" s="7">
        <v>458</v>
      </c>
      <c r="H40" s="7"/>
      <c r="I40" s="186">
        <v>970.14</v>
      </c>
    </row>
    <row r="41" spans="1:9" ht="13.5" thickBot="1">
      <c r="A41" s="6" t="s">
        <v>56</v>
      </c>
      <c r="B41" s="7" t="s">
        <v>200</v>
      </c>
      <c r="C41" s="11">
        <v>2380</v>
      </c>
      <c r="D41" s="54">
        <v>1000</v>
      </c>
      <c r="E41" s="7">
        <v>300</v>
      </c>
      <c r="F41" s="7">
        <v>0.65</v>
      </c>
      <c r="G41" s="7">
        <v>1489</v>
      </c>
      <c r="H41" s="7"/>
      <c r="I41" s="186">
        <v>2587.04</v>
      </c>
    </row>
    <row r="42" spans="1:9" ht="13.5" thickBot="1">
      <c r="A42" s="6" t="s">
        <v>57</v>
      </c>
      <c r="B42" s="52" t="s">
        <v>200</v>
      </c>
      <c r="C42" s="53">
        <v>1180</v>
      </c>
      <c r="D42" s="54">
        <v>1000</v>
      </c>
      <c r="E42" s="52">
        <v>300</v>
      </c>
      <c r="F42" s="52">
        <v>0.26</v>
      </c>
      <c r="G42" s="7">
        <v>595</v>
      </c>
      <c r="H42" s="7"/>
      <c r="I42" s="186">
        <v>1276.5</v>
      </c>
    </row>
    <row r="43" spans="1:9" ht="13.5" thickBot="1">
      <c r="A43" s="6" t="s">
        <v>58</v>
      </c>
      <c r="B43" s="7" t="s">
        <v>200</v>
      </c>
      <c r="C43" s="7">
        <v>780</v>
      </c>
      <c r="D43" s="54">
        <v>1000</v>
      </c>
      <c r="E43" s="7">
        <v>300</v>
      </c>
      <c r="F43" s="7">
        <v>0.17</v>
      </c>
      <c r="G43" s="7">
        <v>389</v>
      </c>
      <c r="H43" s="7"/>
      <c r="I43" s="186">
        <v>838.24</v>
      </c>
    </row>
    <row r="44" spans="1:10" ht="13.5" thickBot="1">
      <c r="A44" s="6" t="s">
        <v>59</v>
      </c>
      <c r="B44" s="7" t="s">
        <v>200</v>
      </c>
      <c r="C44" s="11">
        <v>2380</v>
      </c>
      <c r="D44" s="51">
        <v>800</v>
      </c>
      <c r="E44" s="7">
        <v>300</v>
      </c>
      <c r="F44" s="7">
        <v>0.46</v>
      </c>
      <c r="G44" s="7">
        <v>1053</v>
      </c>
      <c r="H44" s="7"/>
      <c r="I44" s="186">
        <v>2370.04</v>
      </c>
      <c r="J44" s="223"/>
    </row>
    <row r="45" spans="1:10" ht="13.5" thickBot="1">
      <c r="A45" s="6" t="s">
        <v>60</v>
      </c>
      <c r="B45" s="7" t="s">
        <v>200</v>
      </c>
      <c r="C45" s="11">
        <v>2380</v>
      </c>
      <c r="D45" s="51">
        <v>800</v>
      </c>
      <c r="E45" s="7">
        <v>300</v>
      </c>
      <c r="F45" s="7">
        <v>0.46</v>
      </c>
      <c r="G45" s="7">
        <v>1053</v>
      </c>
      <c r="H45" s="7"/>
      <c r="I45" s="186">
        <v>2725.54</v>
      </c>
      <c r="J45" s="224"/>
    </row>
    <row r="46" spans="1:10" ht="13.5" thickBot="1">
      <c r="A46" s="6" t="s">
        <v>61</v>
      </c>
      <c r="B46" s="7" t="s">
        <v>200</v>
      </c>
      <c r="C46" s="11">
        <v>2380</v>
      </c>
      <c r="D46" s="51">
        <v>800</v>
      </c>
      <c r="E46" s="7">
        <v>300</v>
      </c>
      <c r="F46" s="7">
        <v>0.46</v>
      </c>
      <c r="G46" s="7">
        <v>1053</v>
      </c>
      <c r="H46" s="7"/>
      <c r="I46" s="186">
        <v>2962.54</v>
      </c>
      <c r="J46" s="224"/>
    </row>
    <row r="47" spans="1:10" ht="13.5" thickBot="1">
      <c r="A47" s="6" t="s">
        <v>62</v>
      </c>
      <c r="B47" s="7" t="s">
        <v>200</v>
      </c>
      <c r="C47" s="11">
        <v>1180</v>
      </c>
      <c r="D47" s="51">
        <v>800</v>
      </c>
      <c r="E47" s="7">
        <v>300</v>
      </c>
      <c r="F47" s="7">
        <v>0.22</v>
      </c>
      <c r="G47" s="7">
        <v>503</v>
      </c>
      <c r="H47" s="7"/>
      <c r="I47" s="186">
        <v>1165.87</v>
      </c>
      <c r="J47" s="223"/>
    </row>
    <row r="48" spans="1:10" ht="13.5" thickBot="1">
      <c r="A48" s="6" t="s">
        <v>63</v>
      </c>
      <c r="B48" s="7" t="s">
        <v>200</v>
      </c>
      <c r="C48" s="11">
        <v>1180</v>
      </c>
      <c r="D48" s="51">
        <v>800</v>
      </c>
      <c r="E48" s="7">
        <v>300</v>
      </c>
      <c r="F48" s="7">
        <v>0.22</v>
      </c>
      <c r="G48" s="7">
        <v>503</v>
      </c>
      <c r="H48" s="7"/>
      <c r="I48" s="186">
        <v>1340.75</v>
      </c>
      <c r="J48" s="224"/>
    </row>
    <row r="49" spans="1:10" ht="13.5" thickBot="1">
      <c r="A49" s="6" t="s">
        <v>64</v>
      </c>
      <c r="B49" s="7" t="s">
        <v>200</v>
      </c>
      <c r="C49" s="11">
        <v>1180</v>
      </c>
      <c r="D49" s="51">
        <v>800</v>
      </c>
      <c r="E49" s="7">
        <v>300</v>
      </c>
      <c r="F49" s="7">
        <v>0.22</v>
      </c>
      <c r="G49" s="7">
        <v>503</v>
      </c>
      <c r="H49" s="7"/>
      <c r="I49" s="186">
        <v>1457.34</v>
      </c>
      <c r="J49" s="224"/>
    </row>
    <row r="50" spans="1:10" ht="13.5" thickBot="1">
      <c r="A50" s="6" t="s">
        <v>65</v>
      </c>
      <c r="B50" s="7" t="s">
        <v>200</v>
      </c>
      <c r="C50" s="11">
        <v>2380</v>
      </c>
      <c r="D50" s="51">
        <v>600</v>
      </c>
      <c r="E50" s="7">
        <v>300</v>
      </c>
      <c r="F50" s="7">
        <v>0.37</v>
      </c>
      <c r="G50" s="7">
        <v>847</v>
      </c>
      <c r="H50" s="7"/>
      <c r="I50" s="186">
        <v>2207.28</v>
      </c>
      <c r="J50" s="223"/>
    </row>
    <row r="51" spans="1:9" ht="13.5" thickBot="1">
      <c r="A51" s="107" t="s">
        <v>66</v>
      </c>
      <c r="B51" s="16" t="s">
        <v>200</v>
      </c>
      <c r="C51" s="108">
        <v>1180</v>
      </c>
      <c r="D51" s="109">
        <v>600</v>
      </c>
      <c r="E51" s="16">
        <v>300</v>
      </c>
      <c r="F51" s="16">
        <v>0.18</v>
      </c>
      <c r="G51" s="7">
        <v>412</v>
      </c>
      <c r="H51" s="7"/>
      <c r="I51" s="186">
        <v>1090.34</v>
      </c>
    </row>
    <row r="52" spans="1:9" ht="13.5" thickBot="1">
      <c r="A52" s="110" t="s">
        <v>272</v>
      </c>
      <c r="B52" s="111"/>
      <c r="C52" s="110">
        <v>500</v>
      </c>
      <c r="D52" s="110">
        <v>300</v>
      </c>
      <c r="E52" s="110">
        <v>200</v>
      </c>
      <c r="F52" s="110">
        <v>0.03</v>
      </c>
      <c r="G52" s="7">
        <v>69</v>
      </c>
      <c r="H52" s="7"/>
      <c r="I52" s="186">
        <v>142.5</v>
      </c>
    </row>
    <row r="53" ht="12.75"/>
    <row r="54" spans="1:9" ht="15.75">
      <c r="A54" s="289" t="s">
        <v>201</v>
      </c>
      <c r="B54" s="289"/>
      <c r="C54" s="289"/>
      <c r="D54" s="289"/>
      <c r="E54" s="289"/>
      <c r="F54" s="289"/>
      <c r="G54" s="289"/>
      <c r="H54" s="289"/>
      <c r="I54" s="289"/>
    </row>
    <row r="55" spans="1:9" ht="16.5" thickBot="1">
      <c r="A55" s="290" t="s">
        <v>319</v>
      </c>
      <c r="B55" s="290"/>
      <c r="C55" s="290"/>
      <c r="D55" s="290"/>
      <c r="E55" s="290"/>
      <c r="F55" s="290"/>
      <c r="G55" s="290"/>
      <c r="H55" s="290"/>
      <c r="I55" s="290"/>
    </row>
    <row r="56" spans="1:9" ht="16.5" thickTop="1">
      <c r="A56" s="278" t="s">
        <v>2</v>
      </c>
      <c r="B56" s="280" t="s">
        <v>3</v>
      </c>
      <c r="C56" s="282" t="s">
        <v>4</v>
      </c>
      <c r="D56" s="283"/>
      <c r="E56" s="283"/>
      <c r="F56" s="155" t="s">
        <v>5</v>
      </c>
      <c r="G56" s="156" t="s">
        <v>321</v>
      </c>
      <c r="H56" s="156" t="s">
        <v>8</v>
      </c>
      <c r="I56" s="187" t="s">
        <v>135</v>
      </c>
    </row>
    <row r="57" spans="1:9" ht="16.5" thickBot="1">
      <c r="A57" s="279"/>
      <c r="B57" s="281"/>
      <c r="C57" s="284"/>
      <c r="D57" s="277"/>
      <c r="E57" s="277"/>
      <c r="F57" s="157" t="s">
        <v>22</v>
      </c>
      <c r="G57" s="158" t="s">
        <v>7</v>
      </c>
      <c r="H57" s="158" t="s">
        <v>9</v>
      </c>
      <c r="I57" s="188" t="s">
        <v>279</v>
      </c>
    </row>
    <row r="58" spans="1:9" ht="32.25" thickBot="1">
      <c r="A58" s="279"/>
      <c r="B58" s="281"/>
      <c r="C58" s="159" t="s">
        <v>11</v>
      </c>
      <c r="D58" s="160" t="s">
        <v>12</v>
      </c>
      <c r="E58" s="161" t="s">
        <v>13</v>
      </c>
      <c r="F58" s="162" t="s">
        <v>23</v>
      </c>
      <c r="G58" s="163"/>
      <c r="H58" s="163" t="s">
        <v>286</v>
      </c>
      <c r="I58" s="188"/>
    </row>
    <row r="59" spans="1:9" ht="15.75">
      <c r="A59" s="285" t="s">
        <v>281</v>
      </c>
      <c r="B59" s="286"/>
      <c r="C59" s="287"/>
      <c r="D59" s="287"/>
      <c r="E59" s="287"/>
      <c r="F59" s="287"/>
      <c r="G59" s="286"/>
      <c r="H59" s="286"/>
      <c r="I59" s="288"/>
    </row>
    <row r="60" spans="1:10" ht="30" customHeight="1" thickBot="1">
      <c r="A60" s="164" t="s">
        <v>235</v>
      </c>
      <c r="B60" s="165">
        <v>13579</v>
      </c>
      <c r="C60" s="166">
        <v>1180</v>
      </c>
      <c r="D60" s="166">
        <v>300</v>
      </c>
      <c r="E60" s="165">
        <v>280</v>
      </c>
      <c r="F60" s="165">
        <v>0.102</v>
      </c>
      <c r="G60" s="165">
        <v>226</v>
      </c>
      <c r="H60" s="165">
        <v>307.8</v>
      </c>
      <c r="I60" s="189">
        <v>420.65</v>
      </c>
      <c r="J60" s="116"/>
    </row>
    <row r="61" spans="1:10" ht="30" customHeight="1" thickBot="1">
      <c r="A61" s="164" t="s">
        <v>35</v>
      </c>
      <c r="B61" s="165">
        <v>78</v>
      </c>
      <c r="C61" s="166">
        <v>1180</v>
      </c>
      <c r="D61" s="166">
        <v>300</v>
      </c>
      <c r="E61" s="165">
        <v>580</v>
      </c>
      <c r="F61" s="165">
        <v>0.203</v>
      </c>
      <c r="G61" s="165">
        <v>450</v>
      </c>
      <c r="H61" s="165">
        <v>612.6</v>
      </c>
      <c r="I61" s="189">
        <v>837.17</v>
      </c>
      <c r="J61" s="116"/>
    </row>
    <row r="62" spans="1:10" ht="30" customHeight="1" thickBot="1">
      <c r="A62" s="164" t="s">
        <v>236</v>
      </c>
      <c r="B62" s="165" t="s">
        <v>290</v>
      </c>
      <c r="C62" s="166">
        <v>1180</v>
      </c>
      <c r="D62" s="166">
        <v>400</v>
      </c>
      <c r="E62" s="165">
        <v>280</v>
      </c>
      <c r="F62" s="165">
        <v>0.127</v>
      </c>
      <c r="G62" s="165">
        <v>282</v>
      </c>
      <c r="H62" s="165">
        <v>383.25</v>
      </c>
      <c r="I62" s="189">
        <v>523.75</v>
      </c>
      <c r="J62" s="116"/>
    </row>
    <row r="63" spans="1:10" ht="30" customHeight="1" thickBot="1">
      <c r="A63" s="164" t="s">
        <v>32</v>
      </c>
      <c r="B63" s="165" t="s">
        <v>290</v>
      </c>
      <c r="C63" s="165">
        <v>1180</v>
      </c>
      <c r="D63" s="165">
        <v>400</v>
      </c>
      <c r="E63" s="165">
        <v>580</v>
      </c>
      <c r="F63" s="165">
        <v>0.265</v>
      </c>
      <c r="G63" s="165">
        <v>588</v>
      </c>
      <c r="H63" s="165">
        <v>799.7</v>
      </c>
      <c r="I63" s="189">
        <v>1092.86</v>
      </c>
      <c r="J63" s="116"/>
    </row>
    <row r="64" spans="1:10" ht="30" customHeight="1" thickBot="1">
      <c r="A64" s="164" t="s">
        <v>30</v>
      </c>
      <c r="B64" s="165" t="s">
        <v>290</v>
      </c>
      <c r="C64" s="166">
        <v>1180</v>
      </c>
      <c r="D64" s="166">
        <v>500</v>
      </c>
      <c r="E64" s="165">
        <v>280</v>
      </c>
      <c r="F64" s="165">
        <v>0.159</v>
      </c>
      <c r="G64" s="165">
        <v>352</v>
      </c>
      <c r="H64" s="165">
        <v>479.82</v>
      </c>
      <c r="I64" s="189">
        <v>655.72</v>
      </c>
      <c r="J64" s="116"/>
    </row>
    <row r="65" spans="1:10" ht="30" customHeight="1" thickBot="1">
      <c r="A65" s="164" t="s">
        <v>29</v>
      </c>
      <c r="B65" s="165" t="s">
        <v>290</v>
      </c>
      <c r="C65" s="166">
        <v>1180</v>
      </c>
      <c r="D65" s="166">
        <v>500</v>
      </c>
      <c r="E65" s="165">
        <v>580</v>
      </c>
      <c r="F65" s="165">
        <v>0.331</v>
      </c>
      <c r="G65" s="165">
        <v>735</v>
      </c>
      <c r="H65" s="165">
        <v>998.87</v>
      </c>
      <c r="I65" s="189">
        <v>1365.04</v>
      </c>
      <c r="J65" s="116"/>
    </row>
    <row r="66" spans="1:10" ht="30" customHeight="1" thickBot="1">
      <c r="A66" s="164" t="s">
        <v>26</v>
      </c>
      <c r="B66" s="165" t="s">
        <v>290</v>
      </c>
      <c r="C66" s="166">
        <v>1180</v>
      </c>
      <c r="D66" s="166">
        <v>600</v>
      </c>
      <c r="E66" s="165">
        <v>280</v>
      </c>
      <c r="F66" s="165">
        <v>0.198</v>
      </c>
      <c r="G66" s="165">
        <v>440</v>
      </c>
      <c r="H66" s="165">
        <v>597.51</v>
      </c>
      <c r="I66" s="189">
        <v>816.55</v>
      </c>
      <c r="J66" s="116"/>
    </row>
    <row r="67" spans="1:10" ht="30" customHeight="1" thickBot="1">
      <c r="A67" s="164" t="s">
        <v>25</v>
      </c>
      <c r="B67" s="165" t="s">
        <v>290</v>
      </c>
      <c r="C67" s="165">
        <v>1180</v>
      </c>
      <c r="D67" s="165">
        <v>600</v>
      </c>
      <c r="E67" s="165">
        <v>580</v>
      </c>
      <c r="F67" s="165">
        <v>0.398</v>
      </c>
      <c r="G67" s="165">
        <v>883</v>
      </c>
      <c r="H67" s="165">
        <v>1201.06</v>
      </c>
      <c r="I67" s="189">
        <v>1641.35</v>
      </c>
      <c r="J67" s="116"/>
    </row>
    <row r="68" spans="1:10" ht="30" customHeight="1" thickBot="1">
      <c r="A68" s="167" t="s">
        <v>34</v>
      </c>
      <c r="B68" s="168" t="s">
        <v>290</v>
      </c>
      <c r="C68" s="169">
        <v>2380</v>
      </c>
      <c r="D68" s="169">
        <v>300</v>
      </c>
      <c r="E68" s="168">
        <v>580</v>
      </c>
      <c r="F68" s="168">
        <v>0.406</v>
      </c>
      <c r="G68" s="168">
        <v>901</v>
      </c>
      <c r="H68" s="170" t="e">
        <f>#REF!/1.08</f>
        <v>#REF!</v>
      </c>
      <c r="I68" s="190">
        <v>1493.67</v>
      </c>
      <c r="J68" s="116"/>
    </row>
    <row r="69" spans="1:10" ht="30" customHeight="1" thickBot="1">
      <c r="A69" s="164" t="s">
        <v>237</v>
      </c>
      <c r="B69" s="165" t="s">
        <v>290</v>
      </c>
      <c r="C69" s="166">
        <v>2380</v>
      </c>
      <c r="D69" s="166">
        <v>400</v>
      </c>
      <c r="E69" s="165">
        <v>580</v>
      </c>
      <c r="F69" s="165">
        <v>0.543</v>
      </c>
      <c r="G69" s="165">
        <v>1206</v>
      </c>
      <c r="H69" s="165">
        <v>1461.89</v>
      </c>
      <c r="I69" s="189">
        <v>1997.7</v>
      </c>
      <c r="J69" s="116"/>
    </row>
    <row r="70" spans="1:10" ht="30" customHeight="1" thickBot="1">
      <c r="A70" s="164" t="s">
        <v>28</v>
      </c>
      <c r="B70" s="165" t="s">
        <v>290</v>
      </c>
      <c r="C70" s="166">
        <v>2380</v>
      </c>
      <c r="D70" s="166">
        <v>500</v>
      </c>
      <c r="E70" s="165">
        <v>580</v>
      </c>
      <c r="F70" s="165">
        <v>0.679</v>
      </c>
      <c r="G70" s="165">
        <v>1507</v>
      </c>
      <c r="H70" s="165">
        <v>1828.04</v>
      </c>
      <c r="I70" s="189">
        <v>2498.04</v>
      </c>
      <c r="J70" s="116"/>
    </row>
    <row r="71" spans="1:10" ht="30" customHeight="1" thickBot="1">
      <c r="A71" s="164" t="s">
        <v>24</v>
      </c>
      <c r="B71" s="165" t="s">
        <v>290</v>
      </c>
      <c r="C71" s="165">
        <v>2380</v>
      </c>
      <c r="D71" s="165">
        <v>600</v>
      </c>
      <c r="E71" s="165">
        <v>580</v>
      </c>
      <c r="F71" s="165">
        <v>0.815</v>
      </c>
      <c r="G71" s="165">
        <v>1809</v>
      </c>
      <c r="H71" s="165">
        <v>2194.19</v>
      </c>
      <c r="I71" s="189">
        <v>2998.39</v>
      </c>
      <c r="J71" s="116"/>
    </row>
    <row r="72" spans="1:10" ht="30" customHeight="1" thickBot="1">
      <c r="A72" s="164" t="s">
        <v>36</v>
      </c>
      <c r="B72" s="165" t="s">
        <v>290</v>
      </c>
      <c r="C72" s="166">
        <v>880</v>
      </c>
      <c r="D72" s="166">
        <v>300</v>
      </c>
      <c r="E72" s="165">
        <v>580</v>
      </c>
      <c r="F72" s="165">
        <v>0.176</v>
      </c>
      <c r="G72" s="165">
        <v>391</v>
      </c>
      <c r="H72" s="165">
        <v>531.12</v>
      </c>
      <c r="I72" s="189">
        <v>725.82</v>
      </c>
      <c r="J72" s="116"/>
    </row>
    <row r="73" spans="1:10" ht="30" customHeight="1" thickBot="1">
      <c r="A73" s="164" t="s">
        <v>33</v>
      </c>
      <c r="B73" s="165" t="s">
        <v>290</v>
      </c>
      <c r="C73" s="166">
        <v>880</v>
      </c>
      <c r="D73" s="166">
        <v>400</v>
      </c>
      <c r="E73" s="165">
        <v>580</v>
      </c>
      <c r="F73" s="165">
        <v>0.195</v>
      </c>
      <c r="G73" s="165">
        <v>433</v>
      </c>
      <c r="H73" s="165">
        <v>588.46</v>
      </c>
      <c r="I73" s="189">
        <v>804.18</v>
      </c>
      <c r="J73" s="116"/>
    </row>
    <row r="74" spans="1:10" ht="30" customHeight="1" thickBot="1">
      <c r="A74" s="164" t="s">
        <v>27</v>
      </c>
      <c r="B74" s="165" t="s">
        <v>290</v>
      </c>
      <c r="C74" s="166">
        <v>880</v>
      </c>
      <c r="D74" s="166">
        <v>600</v>
      </c>
      <c r="E74" s="165">
        <v>580</v>
      </c>
      <c r="F74" s="165">
        <v>0.293</v>
      </c>
      <c r="G74" s="165">
        <v>650</v>
      </c>
      <c r="H74" s="165">
        <v>884.19</v>
      </c>
      <c r="I74" s="189">
        <v>1208.33</v>
      </c>
      <c r="J74" s="116"/>
    </row>
    <row r="75" spans="1:10" ht="30" customHeight="1" thickBot="1">
      <c r="A75" s="164" t="s">
        <v>31</v>
      </c>
      <c r="B75" s="165" t="s">
        <v>290</v>
      </c>
      <c r="C75" s="171">
        <v>880</v>
      </c>
      <c r="D75" s="171">
        <v>500</v>
      </c>
      <c r="E75" s="171">
        <v>580</v>
      </c>
      <c r="F75" s="171">
        <v>0.244</v>
      </c>
      <c r="G75" s="165">
        <v>542</v>
      </c>
      <c r="H75" s="165">
        <v>736.33</v>
      </c>
      <c r="I75" s="189">
        <v>1006.26</v>
      </c>
      <c r="J75" s="116"/>
    </row>
    <row r="76" spans="1:10" ht="16.5" hidden="1" thickBot="1">
      <c r="A76" s="277" t="s">
        <v>37</v>
      </c>
      <c r="B76" s="277"/>
      <c r="C76" s="277"/>
      <c r="D76" s="277"/>
      <c r="E76" s="277"/>
      <c r="F76" s="277"/>
      <c r="G76" s="277"/>
      <c r="H76" s="277"/>
      <c r="I76" s="277"/>
      <c r="J76" s="116"/>
    </row>
    <row r="77" spans="1:10" ht="16.5" hidden="1" thickBot="1">
      <c r="A77" s="172" t="s">
        <v>38</v>
      </c>
      <c r="B77" s="171" t="s">
        <v>39</v>
      </c>
      <c r="C77" s="173">
        <v>1180</v>
      </c>
      <c r="D77" s="174">
        <v>3200</v>
      </c>
      <c r="E77" s="171">
        <v>500</v>
      </c>
      <c r="F77" s="175" t="s">
        <v>273</v>
      </c>
      <c r="G77" s="171">
        <v>3900</v>
      </c>
      <c r="H77" s="171"/>
      <c r="I77" s="176" t="e">
        <f>#REF!*1.18</f>
        <v>#REF!</v>
      </c>
      <c r="J77" s="116"/>
    </row>
    <row r="78" spans="1:10" ht="16.5" hidden="1" thickBot="1">
      <c r="A78" s="164" t="s">
        <v>40</v>
      </c>
      <c r="B78" s="165" t="s">
        <v>290</v>
      </c>
      <c r="C78" s="165">
        <v>780</v>
      </c>
      <c r="D78" s="177">
        <v>3200</v>
      </c>
      <c r="E78" s="165">
        <v>500</v>
      </c>
      <c r="F78" s="165">
        <v>1.047</v>
      </c>
      <c r="G78" s="165">
        <v>3900</v>
      </c>
      <c r="H78" s="165"/>
      <c r="I78" s="178" t="e">
        <f>#REF!*1.18</f>
        <v>#REF!</v>
      </c>
      <c r="J78" s="116"/>
    </row>
    <row r="79" spans="1:10" ht="16.5" hidden="1" thickBot="1">
      <c r="A79" s="164" t="s">
        <v>41</v>
      </c>
      <c r="B79" s="165" t="s">
        <v>290</v>
      </c>
      <c r="C79" s="165">
        <v>780</v>
      </c>
      <c r="D79" s="177">
        <v>2800</v>
      </c>
      <c r="E79" s="165">
        <v>500</v>
      </c>
      <c r="F79" s="165">
        <v>0.826</v>
      </c>
      <c r="G79" s="165">
        <v>3900</v>
      </c>
      <c r="H79" s="165"/>
      <c r="I79" s="178" t="e">
        <f>#REF!*1.18</f>
        <v>#REF!</v>
      </c>
      <c r="J79" s="116"/>
    </row>
    <row r="80" spans="1:10" ht="16.5" hidden="1" thickBot="1">
      <c r="A80" s="164" t="s">
        <v>42</v>
      </c>
      <c r="B80" s="165">
        <v>85</v>
      </c>
      <c r="C80" s="166">
        <v>1180</v>
      </c>
      <c r="D80" s="174">
        <v>2800</v>
      </c>
      <c r="E80" s="165">
        <v>500</v>
      </c>
      <c r="F80" s="165">
        <v>1.369</v>
      </c>
      <c r="G80" s="165">
        <v>3900</v>
      </c>
      <c r="H80" s="165"/>
      <c r="I80" s="178" t="e">
        <f>#REF!*1.18</f>
        <v>#REF!</v>
      </c>
      <c r="J80" s="116"/>
    </row>
    <row r="81" spans="1:10" ht="16.5" hidden="1" thickBot="1">
      <c r="A81" s="164" t="s">
        <v>43</v>
      </c>
      <c r="B81" s="165" t="s">
        <v>290</v>
      </c>
      <c r="C81" s="166">
        <v>1180</v>
      </c>
      <c r="D81" s="174">
        <v>2400</v>
      </c>
      <c r="E81" s="165">
        <v>500</v>
      </c>
      <c r="F81" s="165">
        <v>1.138</v>
      </c>
      <c r="G81" s="165">
        <v>3800</v>
      </c>
      <c r="H81" s="165"/>
      <c r="I81" s="178" t="e">
        <f>#REF!*1.18</f>
        <v>#REF!</v>
      </c>
      <c r="J81" s="116"/>
    </row>
    <row r="82" spans="1:10" ht="16.5" hidden="1" thickBot="1">
      <c r="A82" s="164" t="s">
        <v>44</v>
      </c>
      <c r="B82" s="165" t="s">
        <v>290</v>
      </c>
      <c r="C82" s="165">
        <v>780</v>
      </c>
      <c r="D82" s="177">
        <v>2400</v>
      </c>
      <c r="E82" s="165">
        <v>500</v>
      </c>
      <c r="F82" s="165">
        <v>0.745</v>
      </c>
      <c r="G82" s="165">
        <v>3800</v>
      </c>
      <c r="H82" s="165"/>
      <c r="I82" s="178" t="e">
        <f>#REF!*1.18</f>
        <v>#REF!</v>
      </c>
      <c r="J82" s="116"/>
    </row>
    <row r="83" spans="1:10" ht="16.5" hidden="1" thickBot="1">
      <c r="A83" s="164" t="s">
        <v>45</v>
      </c>
      <c r="B83" s="165" t="s">
        <v>290</v>
      </c>
      <c r="C83" s="166">
        <v>1180</v>
      </c>
      <c r="D83" s="174">
        <v>2000</v>
      </c>
      <c r="E83" s="165">
        <v>500</v>
      </c>
      <c r="F83" s="165">
        <v>0.975</v>
      </c>
      <c r="G83" s="165">
        <v>3800</v>
      </c>
      <c r="H83" s="165"/>
      <c r="I83" s="178" t="e">
        <f>#REF!*1.18</f>
        <v>#REF!</v>
      </c>
      <c r="J83" s="116"/>
    </row>
    <row r="84" spans="1:10" ht="16.5" hidden="1" thickBot="1">
      <c r="A84" s="164" t="s">
        <v>46</v>
      </c>
      <c r="B84" s="165" t="s">
        <v>290</v>
      </c>
      <c r="C84" s="165">
        <v>780</v>
      </c>
      <c r="D84" s="177">
        <v>2000</v>
      </c>
      <c r="E84" s="165">
        <v>500</v>
      </c>
      <c r="F84" s="165">
        <v>0.638</v>
      </c>
      <c r="G84" s="165">
        <v>3800</v>
      </c>
      <c r="H84" s="165"/>
      <c r="I84" s="178" t="e">
        <f>#REF!*1.18</f>
        <v>#REF!</v>
      </c>
      <c r="J84" s="116"/>
    </row>
    <row r="85" spans="1:10" ht="16.5" hidden="1" thickBot="1">
      <c r="A85" s="164" t="s">
        <v>47</v>
      </c>
      <c r="B85" s="165" t="s">
        <v>290</v>
      </c>
      <c r="C85" s="166">
        <v>2380</v>
      </c>
      <c r="D85" s="174">
        <v>1600</v>
      </c>
      <c r="E85" s="165">
        <v>300</v>
      </c>
      <c r="F85" s="165">
        <v>0.987</v>
      </c>
      <c r="G85" s="165">
        <v>3800</v>
      </c>
      <c r="H85" s="165"/>
      <c r="I85" s="178" t="e">
        <f>#REF!*1.18</f>
        <v>#REF!</v>
      </c>
      <c r="J85" s="116"/>
    </row>
    <row r="86" spans="1:10" ht="16.5" hidden="1" thickBot="1">
      <c r="A86" s="164" t="s">
        <v>48</v>
      </c>
      <c r="B86" s="165" t="s">
        <v>290</v>
      </c>
      <c r="C86" s="166">
        <v>1180</v>
      </c>
      <c r="D86" s="174">
        <v>1600</v>
      </c>
      <c r="E86" s="165">
        <v>300</v>
      </c>
      <c r="F86" s="165">
        <v>0.486</v>
      </c>
      <c r="G86" s="165">
        <v>3800</v>
      </c>
      <c r="H86" s="165"/>
      <c r="I86" s="178" t="e">
        <f>#REF!*1.18</f>
        <v>#REF!</v>
      </c>
      <c r="J86" s="116"/>
    </row>
    <row r="87" spans="1:10" ht="16.5" hidden="1" thickBot="1">
      <c r="A87" s="164" t="s">
        <v>49</v>
      </c>
      <c r="B87" s="165" t="s">
        <v>290</v>
      </c>
      <c r="C87" s="165">
        <v>780</v>
      </c>
      <c r="D87" s="174">
        <v>1600</v>
      </c>
      <c r="E87" s="165">
        <v>300</v>
      </c>
      <c r="F87" s="165">
        <v>0.32</v>
      </c>
      <c r="G87" s="165">
        <v>3800</v>
      </c>
      <c r="H87" s="165"/>
      <c r="I87" s="178" t="e">
        <f>#REF!*1.18</f>
        <v>#REF!</v>
      </c>
      <c r="J87" s="116"/>
    </row>
    <row r="88" spans="1:10" ht="16.5" hidden="1" thickBot="1">
      <c r="A88" s="164" t="s">
        <v>50</v>
      </c>
      <c r="B88" s="165" t="s">
        <v>290</v>
      </c>
      <c r="C88" s="166">
        <v>2380</v>
      </c>
      <c r="D88" s="174">
        <v>1400</v>
      </c>
      <c r="E88" s="165">
        <v>300</v>
      </c>
      <c r="F88" s="165">
        <v>0.845</v>
      </c>
      <c r="G88" s="165">
        <v>3800</v>
      </c>
      <c r="H88" s="165"/>
      <c r="I88" s="178" t="e">
        <f>#REF!*1.18</f>
        <v>#REF!</v>
      </c>
      <c r="J88" s="116"/>
    </row>
    <row r="89" spans="1:10" ht="16.5" hidden="1" thickBot="1">
      <c r="A89" s="164" t="s">
        <v>51</v>
      </c>
      <c r="B89" s="165" t="s">
        <v>290</v>
      </c>
      <c r="C89" s="166">
        <v>1180</v>
      </c>
      <c r="D89" s="174">
        <v>1400</v>
      </c>
      <c r="E89" s="165">
        <v>300</v>
      </c>
      <c r="F89" s="165">
        <v>0.416</v>
      </c>
      <c r="G89" s="165">
        <v>3800</v>
      </c>
      <c r="H89" s="165"/>
      <c r="I89" s="178" t="e">
        <f>#REF!*1.18</f>
        <v>#REF!</v>
      </c>
      <c r="J89" s="116"/>
    </row>
    <row r="90" spans="1:10" ht="16.5" hidden="1" thickBot="1">
      <c r="A90" s="164" t="s">
        <v>52</v>
      </c>
      <c r="B90" s="165" t="s">
        <v>290</v>
      </c>
      <c r="C90" s="165">
        <v>780</v>
      </c>
      <c r="D90" s="174">
        <v>1400</v>
      </c>
      <c r="E90" s="165">
        <v>300</v>
      </c>
      <c r="F90" s="165">
        <v>0.274</v>
      </c>
      <c r="G90" s="165">
        <v>3800</v>
      </c>
      <c r="H90" s="165"/>
      <c r="I90" s="178" t="e">
        <f>#REF!*1.18</f>
        <v>#REF!</v>
      </c>
      <c r="J90" s="116"/>
    </row>
    <row r="91" spans="1:10" ht="16.5" hidden="1" thickBot="1">
      <c r="A91" s="164" t="s">
        <v>53</v>
      </c>
      <c r="B91" s="165" t="s">
        <v>290</v>
      </c>
      <c r="C91" s="166">
        <v>2380</v>
      </c>
      <c r="D91" s="174">
        <v>1200</v>
      </c>
      <c r="E91" s="165">
        <v>300</v>
      </c>
      <c r="F91" s="165">
        <v>0.703</v>
      </c>
      <c r="G91" s="165">
        <v>3800</v>
      </c>
      <c r="H91" s="165"/>
      <c r="I91" s="178" t="e">
        <f>#REF!*1.18</f>
        <v>#REF!</v>
      </c>
      <c r="J91" s="116"/>
    </row>
    <row r="92" spans="1:10" ht="16.5" hidden="1" thickBot="1">
      <c r="A92" s="164" t="s">
        <v>54</v>
      </c>
      <c r="B92" s="165" t="s">
        <v>290</v>
      </c>
      <c r="C92" s="166">
        <v>1180</v>
      </c>
      <c r="D92" s="174">
        <v>1200</v>
      </c>
      <c r="E92" s="165">
        <v>300</v>
      </c>
      <c r="F92" s="165">
        <v>0.347</v>
      </c>
      <c r="G92" s="165">
        <v>3800</v>
      </c>
      <c r="H92" s="165"/>
      <c r="I92" s="178" t="e">
        <f>#REF!*1.18</f>
        <v>#REF!</v>
      </c>
      <c r="J92" s="116"/>
    </row>
    <row r="93" spans="1:10" ht="16.5" hidden="1" thickBot="1">
      <c r="A93" s="164" t="s">
        <v>55</v>
      </c>
      <c r="B93" s="165" t="s">
        <v>290</v>
      </c>
      <c r="C93" s="165">
        <v>780</v>
      </c>
      <c r="D93" s="174">
        <v>1200</v>
      </c>
      <c r="E93" s="165">
        <v>300</v>
      </c>
      <c r="F93" s="165">
        <v>0.228</v>
      </c>
      <c r="G93" s="165">
        <v>3800</v>
      </c>
      <c r="H93" s="165"/>
      <c r="I93" s="178" t="e">
        <f>#REF!*1.18</f>
        <v>#REF!</v>
      </c>
      <c r="J93" s="116"/>
    </row>
    <row r="94" spans="1:10" ht="16.5" hidden="1" thickBot="1">
      <c r="A94" s="164" t="s">
        <v>56</v>
      </c>
      <c r="B94" s="165" t="s">
        <v>290</v>
      </c>
      <c r="C94" s="166">
        <v>2380</v>
      </c>
      <c r="D94" s="174">
        <v>1000</v>
      </c>
      <c r="E94" s="165">
        <v>300</v>
      </c>
      <c r="F94" s="165">
        <v>0.608</v>
      </c>
      <c r="G94" s="165">
        <v>3800</v>
      </c>
      <c r="H94" s="165"/>
      <c r="I94" s="178" t="e">
        <f>#REF!*1.18</f>
        <v>#REF!</v>
      </c>
      <c r="J94" s="116"/>
    </row>
    <row r="95" spans="1:10" ht="16.5" hidden="1" thickBot="1">
      <c r="A95" s="164" t="s">
        <v>57</v>
      </c>
      <c r="B95" s="171" t="s">
        <v>290</v>
      </c>
      <c r="C95" s="173">
        <v>1180</v>
      </c>
      <c r="D95" s="174">
        <v>1000</v>
      </c>
      <c r="E95" s="171">
        <v>300</v>
      </c>
      <c r="F95" s="171">
        <v>0.3</v>
      </c>
      <c r="G95" s="165">
        <v>3800</v>
      </c>
      <c r="H95" s="165"/>
      <c r="I95" s="178" t="e">
        <f>#REF!*1.18</f>
        <v>#REF!</v>
      </c>
      <c r="J95" s="116"/>
    </row>
    <row r="96" spans="1:10" ht="16.5" hidden="1" thickBot="1">
      <c r="A96" s="164" t="s">
        <v>58</v>
      </c>
      <c r="B96" s="165" t="s">
        <v>290</v>
      </c>
      <c r="C96" s="165">
        <v>780</v>
      </c>
      <c r="D96" s="174">
        <v>1000</v>
      </c>
      <c r="E96" s="165">
        <v>300</v>
      </c>
      <c r="F96" s="165">
        <v>0.197</v>
      </c>
      <c r="G96" s="165">
        <v>3800</v>
      </c>
      <c r="H96" s="165"/>
      <c r="I96" s="178" t="e">
        <f>#REF!*1.18</f>
        <v>#REF!</v>
      </c>
      <c r="J96" s="116"/>
    </row>
    <row r="97" spans="1:10" ht="16.5" hidden="1" thickBot="1">
      <c r="A97" s="164" t="s">
        <v>59</v>
      </c>
      <c r="B97" s="165" t="s">
        <v>290</v>
      </c>
      <c r="C97" s="166">
        <v>2380</v>
      </c>
      <c r="D97" s="177">
        <v>800</v>
      </c>
      <c r="E97" s="165">
        <v>300</v>
      </c>
      <c r="F97" s="165">
        <v>0.557</v>
      </c>
      <c r="G97" s="165">
        <v>3800</v>
      </c>
      <c r="H97" s="165"/>
      <c r="I97" s="178" t="e">
        <f>#REF!*1.18</f>
        <v>#REF!</v>
      </c>
      <c r="J97" s="116"/>
    </row>
    <row r="98" spans="1:10" ht="16.5" hidden="1" thickBot="1">
      <c r="A98" s="164" t="s">
        <v>60</v>
      </c>
      <c r="B98" s="165" t="s">
        <v>290</v>
      </c>
      <c r="C98" s="166">
        <v>2380</v>
      </c>
      <c r="D98" s="177">
        <v>800</v>
      </c>
      <c r="E98" s="165">
        <v>300</v>
      </c>
      <c r="F98" s="165">
        <v>0.557</v>
      </c>
      <c r="G98" s="165">
        <v>3800</v>
      </c>
      <c r="H98" s="165"/>
      <c r="I98" s="178" t="e">
        <f>#REF!*1.18</f>
        <v>#REF!</v>
      </c>
      <c r="J98" s="116"/>
    </row>
    <row r="99" spans="1:10" ht="16.5" hidden="1" thickBot="1">
      <c r="A99" s="164" t="s">
        <v>61</v>
      </c>
      <c r="B99" s="165" t="s">
        <v>290</v>
      </c>
      <c r="C99" s="166">
        <v>2380</v>
      </c>
      <c r="D99" s="177">
        <v>800</v>
      </c>
      <c r="E99" s="165">
        <v>300</v>
      </c>
      <c r="F99" s="165">
        <v>0.557</v>
      </c>
      <c r="G99" s="165">
        <v>3800</v>
      </c>
      <c r="H99" s="165"/>
      <c r="I99" s="178" t="e">
        <f>#REF!*1.18</f>
        <v>#REF!</v>
      </c>
      <c r="J99" s="116"/>
    </row>
    <row r="100" spans="1:10" ht="16.5" hidden="1" thickBot="1">
      <c r="A100" s="164" t="s">
        <v>62</v>
      </c>
      <c r="B100" s="165" t="s">
        <v>290</v>
      </c>
      <c r="C100" s="166">
        <v>1180</v>
      </c>
      <c r="D100" s="177">
        <v>800</v>
      </c>
      <c r="E100" s="165">
        <v>300</v>
      </c>
      <c r="F100" s="165">
        <v>0.274</v>
      </c>
      <c r="G100" s="165">
        <v>3800</v>
      </c>
      <c r="H100" s="165"/>
      <c r="I100" s="178" t="e">
        <f>#REF!*1.18</f>
        <v>#REF!</v>
      </c>
      <c r="J100" s="116"/>
    </row>
    <row r="101" spans="1:10" ht="16.5" hidden="1" thickBot="1">
      <c r="A101" s="164" t="s">
        <v>63</v>
      </c>
      <c r="B101" s="165" t="s">
        <v>290</v>
      </c>
      <c r="C101" s="166">
        <v>1180</v>
      </c>
      <c r="D101" s="177">
        <v>800</v>
      </c>
      <c r="E101" s="165">
        <v>300</v>
      </c>
      <c r="F101" s="165">
        <v>0.274</v>
      </c>
      <c r="G101" s="165">
        <v>3800</v>
      </c>
      <c r="H101" s="165"/>
      <c r="I101" s="178" t="e">
        <f>#REF!*1.18</f>
        <v>#REF!</v>
      </c>
      <c r="J101" s="116"/>
    </row>
    <row r="102" spans="1:10" ht="16.5" hidden="1" thickBot="1">
      <c r="A102" s="164" t="s">
        <v>64</v>
      </c>
      <c r="B102" s="165" t="s">
        <v>290</v>
      </c>
      <c r="C102" s="166">
        <v>1180</v>
      </c>
      <c r="D102" s="177">
        <v>800</v>
      </c>
      <c r="E102" s="165">
        <v>300</v>
      </c>
      <c r="F102" s="165">
        <v>0.274</v>
      </c>
      <c r="G102" s="165">
        <v>3800</v>
      </c>
      <c r="H102" s="165"/>
      <c r="I102" s="178" t="e">
        <f>#REF!*1.18</f>
        <v>#REF!</v>
      </c>
      <c r="J102" s="116"/>
    </row>
    <row r="103" spans="1:10" ht="16.5" hidden="1" thickBot="1">
      <c r="A103" s="164" t="s">
        <v>65</v>
      </c>
      <c r="B103" s="165" t="s">
        <v>290</v>
      </c>
      <c r="C103" s="166">
        <v>2380</v>
      </c>
      <c r="D103" s="177">
        <v>600</v>
      </c>
      <c r="E103" s="165">
        <v>300</v>
      </c>
      <c r="F103" s="165">
        <v>0.415</v>
      </c>
      <c r="G103" s="165">
        <v>3800</v>
      </c>
      <c r="H103" s="165"/>
      <c r="I103" s="178" t="e">
        <f>#REF!*1.18</f>
        <v>#REF!</v>
      </c>
      <c r="J103" s="116"/>
    </row>
    <row r="104" spans="1:10" ht="16.5" hidden="1" thickBot="1">
      <c r="A104" s="179" t="s">
        <v>66</v>
      </c>
      <c r="B104" s="158" t="s">
        <v>290</v>
      </c>
      <c r="C104" s="180">
        <v>1180</v>
      </c>
      <c r="D104" s="181">
        <v>600</v>
      </c>
      <c r="E104" s="158">
        <v>300</v>
      </c>
      <c r="F104" s="158">
        <v>0.205</v>
      </c>
      <c r="G104" s="165">
        <v>3800</v>
      </c>
      <c r="H104" s="165"/>
      <c r="I104" s="178" t="e">
        <f>#REF!*1.18</f>
        <v>#REF!</v>
      </c>
      <c r="J104" s="116"/>
    </row>
    <row r="105" spans="1:10" ht="16.5" hidden="1" thickBot="1">
      <c r="A105" s="182" t="s">
        <v>272</v>
      </c>
      <c r="B105" s="183"/>
      <c r="C105" s="182">
        <v>500</v>
      </c>
      <c r="D105" s="182">
        <v>300</v>
      </c>
      <c r="E105" s="182">
        <v>200</v>
      </c>
      <c r="F105" s="182">
        <v>0.03</v>
      </c>
      <c r="G105" s="165">
        <v>3800</v>
      </c>
      <c r="H105" s="165"/>
      <c r="I105" s="178" t="e">
        <f>#REF!*1.18</f>
        <v>#REF!</v>
      </c>
      <c r="J105" s="116"/>
    </row>
    <row r="106" spans="1:10" ht="15.75" hidden="1" thickBot="1">
      <c r="A106" s="81"/>
      <c r="B106" s="81"/>
      <c r="C106" s="81"/>
      <c r="D106" s="81"/>
      <c r="E106" s="81"/>
      <c r="F106" s="81"/>
      <c r="G106" s="81"/>
      <c r="H106" s="81"/>
      <c r="I106" s="191"/>
      <c r="J106" s="116"/>
    </row>
    <row r="107" spans="1:10" ht="30" customHeight="1">
      <c r="A107" s="179" t="s">
        <v>237</v>
      </c>
      <c r="B107" s="158" t="s">
        <v>290</v>
      </c>
      <c r="C107" s="225">
        <v>580</v>
      </c>
      <c r="D107" s="225">
        <v>600</v>
      </c>
      <c r="E107" s="225">
        <v>580</v>
      </c>
      <c r="F107" s="225">
        <f>E107*D107*C107/1000000000</f>
        <v>0.20184</v>
      </c>
      <c r="G107" s="158">
        <v>3917</v>
      </c>
      <c r="H107" s="226" t="e">
        <f>#REF!/1.07</f>
        <v>#REF!</v>
      </c>
      <c r="I107" s="227">
        <f>F107*G107</f>
        <v>790.60728</v>
      </c>
      <c r="J107" s="116"/>
    </row>
    <row r="108" spans="1:10" ht="30" customHeight="1" thickBot="1">
      <c r="A108" s="228"/>
      <c r="B108" s="229"/>
      <c r="C108" s="229"/>
      <c r="D108" s="229"/>
      <c r="E108" s="229"/>
      <c r="F108" s="229"/>
      <c r="G108" s="229"/>
      <c r="H108" s="230"/>
      <c r="I108" s="231"/>
      <c r="J108" s="116"/>
    </row>
  </sheetData>
  <sheetProtection/>
  <mergeCells count="14">
    <mergeCell ref="A54:I54"/>
    <mergeCell ref="A55:I55"/>
    <mergeCell ref="A1:I1"/>
    <mergeCell ref="A2:I2"/>
    <mergeCell ref="A23:I23"/>
    <mergeCell ref="A3:A5"/>
    <mergeCell ref="B3:B5"/>
    <mergeCell ref="C3:E4"/>
    <mergeCell ref="A6:I6"/>
    <mergeCell ref="A76:I76"/>
    <mergeCell ref="A56:A58"/>
    <mergeCell ref="B56:B58"/>
    <mergeCell ref="C56:E57"/>
    <mergeCell ref="A59:I59"/>
  </mergeCells>
  <printOptions/>
  <pageMargins left="0.75" right="0.75" top="1" bottom="1" header="0.5" footer="0.5"/>
  <pageSetup horizontalDpi="600" verticalDpi="600" orientation="portrait" paperSize="9" scale="90" r:id="rId3"/>
  <rowBreaks count="1" manualBreakCount="1">
    <brk id="53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selection activeCell="N48" sqref="N48"/>
    </sheetView>
  </sheetViews>
  <sheetFormatPr defaultColWidth="9.00390625" defaultRowHeight="12.75"/>
  <cols>
    <col min="1" max="1" width="13.75390625" style="0" customWidth="1"/>
    <col min="3" max="3" width="7.625" style="0" customWidth="1"/>
    <col min="4" max="4" width="8.75390625" style="0" customWidth="1"/>
    <col min="5" max="5" width="7.875" style="0" customWidth="1"/>
    <col min="6" max="6" width="11.75390625" style="0" customWidth="1"/>
    <col min="8" max="8" width="9.625" style="0" hidden="1" customWidth="1"/>
    <col min="9" max="9" width="9.625" style="143" hidden="1" customWidth="1"/>
    <col min="10" max="10" width="8.75390625" style="142" hidden="1" customWidth="1"/>
    <col min="11" max="11" width="13.00390625" style="142" customWidth="1"/>
    <col min="12" max="12" width="9.625" style="0" customWidth="1"/>
  </cols>
  <sheetData>
    <row r="1" spans="1:11" ht="15.75" customHeight="1">
      <c r="A1" s="292" t="s">
        <v>68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3.5" thickBot="1">
      <c r="A2" s="318" t="s">
        <v>322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.75" customHeight="1" thickTop="1">
      <c r="A3" s="293" t="s">
        <v>2</v>
      </c>
      <c r="B3" s="295" t="s">
        <v>3</v>
      </c>
      <c r="C3" s="297" t="s">
        <v>4</v>
      </c>
      <c r="D3" s="298"/>
      <c r="E3" s="305"/>
      <c r="F3" s="15" t="s">
        <v>5</v>
      </c>
      <c r="G3" s="15" t="s">
        <v>6</v>
      </c>
      <c r="H3" s="15" t="s">
        <v>191</v>
      </c>
      <c r="I3" s="311" t="s">
        <v>284</v>
      </c>
      <c r="J3" s="132" t="s">
        <v>9</v>
      </c>
      <c r="K3" s="133" t="s">
        <v>9</v>
      </c>
    </row>
    <row r="4" spans="1:11" ht="12.75" customHeight="1" thickBot="1">
      <c r="A4" s="294"/>
      <c r="B4" s="296"/>
      <c r="C4" s="306"/>
      <c r="D4" s="208"/>
      <c r="E4" s="307"/>
      <c r="F4" s="16" t="s">
        <v>67</v>
      </c>
      <c r="G4" s="16" t="s">
        <v>7</v>
      </c>
      <c r="H4" s="16" t="s">
        <v>275</v>
      </c>
      <c r="I4" s="312"/>
      <c r="J4" s="134" t="s">
        <v>276</v>
      </c>
      <c r="K4" s="135" t="s">
        <v>277</v>
      </c>
    </row>
    <row r="5" spans="1:11" ht="12" customHeight="1" thickBot="1">
      <c r="A5" s="303"/>
      <c r="B5" s="304"/>
      <c r="C5" s="9" t="s">
        <v>11</v>
      </c>
      <c r="D5" s="9" t="s">
        <v>12</v>
      </c>
      <c r="E5" s="9" t="s">
        <v>13</v>
      </c>
      <c r="F5" s="17"/>
      <c r="G5" s="17"/>
      <c r="H5" s="17"/>
      <c r="I5" s="313"/>
      <c r="J5" s="136" t="s">
        <v>195</v>
      </c>
      <c r="K5" s="137" t="s">
        <v>278</v>
      </c>
    </row>
    <row r="6" spans="1:11" ht="15.75" customHeight="1" thickBot="1" thickTop="1">
      <c r="A6" s="308" t="s">
        <v>83</v>
      </c>
      <c r="B6" s="309"/>
      <c r="C6" s="309"/>
      <c r="D6" s="309"/>
      <c r="E6" s="309"/>
      <c r="F6" s="309"/>
      <c r="G6" s="309"/>
      <c r="H6" s="309"/>
      <c r="I6" s="309"/>
      <c r="J6" s="309"/>
      <c r="K6" s="310"/>
    </row>
    <row r="7" spans="1:11" ht="10.5" customHeight="1" thickBot="1">
      <c r="A7" s="97" t="s">
        <v>84</v>
      </c>
      <c r="B7" s="98" t="s">
        <v>85</v>
      </c>
      <c r="C7" s="99">
        <v>1000</v>
      </c>
      <c r="D7" s="98">
        <v>150</v>
      </c>
      <c r="E7" s="98">
        <v>300</v>
      </c>
      <c r="F7" s="98">
        <v>0.045</v>
      </c>
      <c r="G7" s="98">
        <v>102</v>
      </c>
      <c r="H7" s="98">
        <v>7027</v>
      </c>
      <c r="I7" s="140">
        <f>J7/1.725</f>
        <v>155.35003684598377</v>
      </c>
      <c r="J7" s="131">
        <f>K7/1.18</f>
        <v>267.978813559322</v>
      </c>
      <c r="K7" s="138">
        <f>F7*H7</f>
        <v>316.215</v>
      </c>
    </row>
    <row r="8" spans="1:11" ht="12.75" customHeight="1" thickBot="1">
      <c r="A8" s="97" t="s">
        <v>86</v>
      </c>
      <c r="B8" s="98">
        <v>91</v>
      </c>
      <c r="C8" s="99">
        <v>1000</v>
      </c>
      <c r="D8" s="98">
        <v>80</v>
      </c>
      <c r="E8" s="98">
        <v>200</v>
      </c>
      <c r="F8" s="98">
        <v>0.016</v>
      </c>
      <c r="G8" s="98">
        <v>36</v>
      </c>
      <c r="H8" s="98">
        <v>16493</v>
      </c>
      <c r="I8" s="140">
        <f>J8/1.875</f>
        <v>119.27141242937856</v>
      </c>
      <c r="J8" s="131">
        <f>K8/1.18</f>
        <v>223.63389830508478</v>
      </c>
      <c r="K8" s="138">
        <f>F8*H8</f>
        <v>263.88800000000003</v>
      </c>
    </row>
    <row r="9" spans="1:11" ht="12.75" customHeight="1" thickBot="1">
      <c r="A9" s="97" t="s">
        <v>87</v>
      </c>
      <c r="B9" s="98" t="s">
        <v>247</v>
      </c>
      <c r="C9" s="98">
        <v>500</v>
      </c>
      <c r="D9" s="98">
        <v>65</v>
      </c>
      <c r="E9" s="98">
        <v>210</v>
      </c>
      <c r="F9" s="98">
        <v>0.0068</v>
      </c>
      <c r="G9" s="98">
        <v>17</v>
      </c>
      <c r="H9" s="98"/>
      <c r="I9" s="140"/>
      <c r="J9" s="131"/>
      <c r="K9" s="139"/>
    </row>
    <row r="10" spans="1:11" ht="12.75" customHeight="1" thickBot="1">
      <c r="A10" s="97" t="s">
        <v>88</v>
      </c>
      <c r="B10" s="98" t="s">
        <v>247</v>
      </c>
      <c r="C10" s="98">
        <v>500</v>
      </c>
      <c r="D10" s="98">
        <v>65</v>
      </c>
      <c r="E10" s="98">
        <v>210</v>
      </c>
      <c r="F10" s="98">
        <v>0.0068</v>
      </c>
      <c r="G10" s="98">
        <v>17</v>
      </c>
      <c r="H10" s="98"/>
      <c r="I10" s="140">
        <v>44.95</v>
      </c>
      <c r="J10" s="131">
        <v>50</v>
      </c>
      <c r="K10" s="138">
        <v>61</v>
      </c>
    </row>
    <row r="11" spans="1:11" ht="12.75" customHeight="1" thickBot="1">
      <c r="A11" s="97" t="s">
        <v>89</v>
      </c>
      <c r="B11" s="98" t="s">
        <v>247</v>
      </c>
      <c r="C11" s="98">
        <v>500</v>
      </c>
      <c r="D11" s="98">
        <v>65</v>
      </c>
      <c r="E11" s="98">
        <v>210</v>
      </c>
      <c r="F11" s="98">
        <v>0.0068</v>
      </c>
      <c r="G11" s="98">
        <v>17</v>
      </c>
      <c r="H11" s="98"/>
      <c r="I11" s="140">
        <v>51.58</v>
      </c>
      <c r="J11" s="131">
        <v>57.63</v>
      </c>
      <c r="K11" s="138">
        <v>70</v>
      </c>
    </row>
    <row r="12" spans="1:11" ht="12.75" customHeight="1" thickBot="1">
      <c r="A12" s="97" t="s">
        <v>90</v>
      </c>
      <c r="B12" s="98" t="s">
        <v>91</v>
      </c>
      <c r="C12" s="98">
        <v>600</v>
      </c>
      <c r="D12" s="98">
        <v>300</v>
      </c>
      <c r="E12" s="98">
        <v>35</v>
      </c>
      <c r="F12" s="98">
        <v>0.0066</v>
      </c>
      <c r="G12" s="98">
        <v>16</v>
      </c>
      <c r="H12" s="98"/>
      <c r="I12" s="140">
        <v>50.85</v>
      </c>
      <c r="J12" s="131">
        <v>56.78</v>
      </c>
      <c r="K12" s="138">
        <v>69</v>
      </c>
    </row>
    <row r="13" spans="1:11" ht="12.75" customHeight="1" thickBot="1">
      <c r="A13" s="97" t="s">
        <v>92</v>
      </c>
      <c r="B13" s="98" t="s">
        <v>91</v>
      </c>
      <c r="C13" s="98">
        <v>600</v>
      </c>
      <c r="D13" s="98">
        <v>300</v>
      </c>
      <c r="E13" s="98">
        <v>35</v>
      </c>
      <c r="F13" s="98">
        <v>0.0066</v>
      </c>
      <c r="G13" s="98">
        <v>16</v>
      </c>
      <c r="H13" s="98"/>
      <c r="I13" s="140">
        <v>58.95</v>
      </c>
      <c r="J13" s="131">
        <v>66.1</v>
      </c>
      <c r="K13" s="138">
        <v>80</v>
      </c>
    </row>
    <row r="14" spans="1:11" ht="12" customHeight="1" thickBot="1">
      <c r="A14" s="97" t="s">
        <v>93</v>
      </c>
      <c r="B14" s="98" t="s">
        <v>94</v>
      </c>
      <c r="C14" s="98">
        <v>300</v>
      </c>
      <c r="D14" s="98">
        <v>300</v>
      </c>
      <c r="E14" s="98">
        <v>35</v>
      </c>
      <c r="F14" s="98">
        <v>0.00315</v>
      </c>
      <c r="G14" s="98">
        <v>7</v>
      </c>
      <c r="H14" s="98"/>
      <c r="I14" s="140">
        <v>22.11</v>
      </c>
      <c r="J14" s="131">
        <v>23.73</v>
      </c>
      <c r="K14" s="138">
        <v>30</v>
      </c>
    </row>
    <row r="15" spans="1:11" ht="11.25" customHeight="1" thickBot="1">
      <c r="A15" s="97" t="s">
        <v>95</v>
      </c>
      <c r="B15" s="98">
        <v>249534</v>
      </c>
      <c r="C15" s="98">
        <v>300</v>
      </c>
      <c r="D15" s="98">
        <v>300</v>
      </c>
      <c r="E15" s="98">
        <v>35</v>
      </c>
      <c r="F15" s="98">
        <v>0.00315</v>
      </c>
      <c r="G15" s="98">
        <v>7</v>
      </c>
      <c r="H15" s="98"/>
      <c r="I15" s="140">
        <v>24.32</v>
      </c>
      <c r="J15" s="131">
        <v>26.27</v>
      </c>
      <c r="K15" s="138">
        <v>33</v>
      </c>
    </row>
    <row r="16" spans="1:11" ht="12" customHeight="1" thickBot="1">
      <c r="A16" s="97" t="s">
        <v>93</v>
      </c>
      <c r="B16" s="98" t="s">
        <v>96</v>
      </c>
      <c r="C16" s="98">
        <v>400</v>
      </c>
      <c r="D16" s="98">
        <v>400</v>
      </c>
      <c r="E16" s="98">
        <v>40</v>
      </c>
      <c r="F16" s="98">
        <v>0.0064</v>
      </c>
      <c r="G16" s="98">
        <v>15</v>
      </c>
      <c r="H16" s="98"/>
      <c r="I16" s="140">
        <v>39.06</v>
      </c>
      <c r="J16" s="131">
        <v>43.22</v>
      </c>
      <c r="K16" s="138">
        <v>53</v>
      </c>
    </row>
    <row r="17" spans="1:11" ht="10.5" customHeight="1" thickBot="1">
      <c r="A17" s="97" t="s">
        <v>95</v>
      </c>
      <c r="B17" s="98" t="s">
        <v>247</v>
      </c>
      <c r="C17" s="98">
        <v>400</v>
      </c>
      <c r="D17" s="98">
        <v>400</v>
      </c>
      <c r="E17" s="98">
        <v>40</v>
      </c>
      <c r="F17" s="98">
        <v>0.0064</v>
      </c>
      <c r="G17" s="98">
        <v>15</v>
      </c>
      <c r="H17" s="98"/>
      <c r="I17" s="140">
        <v>44.22</v>
      </c>
      <c r="J17" s="131">
        <v>48.32</v>
      </c>
      <c r="K17" s="138">
        <v>60</v>
      </c>
    </row>
    <row r="18" spans="1:11" ht="20.25" customHeight="1" thickBot="1">
      <c r="A18" s="314" t="s">
        <v>97</v>
      </c>
      <c r="B18" s="219"/>
      <c r="C18" s="219"/>
      <c r="D18" s="219"/>
      <c r="E18" s="219"/>
      <c r="F18" s="219"/>
      <c r="G18" s="219"/>
      <c r="H18" s="219"/>
      <c r="I18" s="219"/>
      <c r="J18" s="219"/>
      <c r="K18" s="315"/>
    </row>
    <row r="19" spans="1:17" ht="10.5" customHeight="1" thickBot="1">
      <c r="A19" s="97" t="s">
        <v>123</v>
      </c>
      <c r="B19" s="98" t="s">
        <v>238</v>
      </c>
      <c r="C19" s="100" t="s">
        <v>248</v>
      </c>
      <c r="D19" s="98" t="s">
        <v>257</v>
      </c>
      <c r="E19" s="98">
        <v>150</v>
      </c>
      <c r="F19" s="98">
        <v>0.1</v>
      </c>
      <c r="G19" s="98">
        <v>230</v>
      </c>
      <c r="H19" s="98">
        <v>10360</v>
      </c>
      <c r="I19" s="140">
        <v>532.13</v>
      </c>
      <c r="J19" s="131">
        <f>K19/1.18</f>
        <v>877.9661016949153</v>
      </c>
      <c r="K19" s="138">
        <f>F19*H19</f>
        <v>1036</v>
      </c>
      <c r="M19" s="80"/>
      <c r="N19" s="80"/>
      <c r="O19" s="80"/>
      <c r="P19" s="80"/>
      <c r="Q19" s="80"/>
    </row>
    <row r="20" spans="1:17" ht="9.75" customHeight="1" thickBot="1">
      <c r="A20" s="97" t="s">
        <v>124</v>
      </c>
      <c r="B20" s="98" t="s">
        <v>239</v>
      </c>
      <c r="C20" s="100" t="s">
        <v>249</v>
      </c>
      <c r="D20" s="98" t="s">
        <v>257</v>
      </c>
      <c r="E20" s="98">
        <v>150</v>
      </c>
      <c r="F20" s="98">
        <v>0.27</v>
      </c>
      <c r="G20" s="98">
        <v>621</v>
      </c>
      <c r="H20" s="98">
        <v>10360</v>
      </c>
      <c r="I20" s="140">
        <v>1436.74</v>
      </c>
      <c r="J20" s="131">
        <f>K20/1.18</f>
        <v>2370.5084745762715</v>
      </c>
      <c r="K20" s="138">
        <f>F20*H20</f>
        <v>2797.2000000000003</v>
      </c>
      <c r="M20" s="152"/>
      <c r="N20" s="153"/>
      <c r="O20" s="154"/>
      <c r="P20" s="154"/>
      <c r="Q20" s="80"/>
    </row>
    <row r="21" spans="1:11" ht="10.5" customHeight="1" thickBot="1">
      <c r="A21" s="97" t="s">
        <v>125</v>
      </c>
      <c r="B21" s="98"/>
      <c r="C21" s="100" t="s">
        <v>250</v>
      </c>
      <c r="D21" s="98" t="s">
        <v>257</v>
      </c>
      <c r="E21" s="98">
        <v>150</v>
      </c>
      <c r="F21" s="98">
        <v>0.027</v>
      </c>
      <c r="G21" s="98">
        <v>62</v>
      </c>
      <c r="H21" s="98">
        <v>10360</v>
      </c>
      <c r="I21" s="140">
        <f>J21/1.65</f>
        <v>143.66718027734976</v>
      </c>
      <c r="J21" s="131">
        <f>K21/1.18</f>
        <v>237.0508474576271</v>
      </c>
      <c r="K21" s="138">
        <f>F21*H21</f>
        <v>279.71999999999997</v>
      </c>
    </row>
    <row r="22" spans="1:11" ht="18.75" customHeight="1" thickBot="1">
      <c r="A22" s="314" t="s">
        <v>98</v>
      </c>
      <c r="B22" s="219"/>
      <c r="C22" s="219"/>
      <c r="D22" s="219"/>
      <c r="E22" s="219"/>
      <c r="F22" s="219"/>
      <c r="G22" s="219"/>
      <c r="H22" s="219"/>
      <c r="I22" s="219"/>
      <c r="J22" s="219"/>
      <c r="K22" s="315"/>
    </row>
    <row r="23" spans="1:11" ht="10.5" customHeight="1" thickBot="1">
      <c r="A23" s="97" t="s">
        <v>99</v>
      </c>
      <c r="B23" s="98" t="s">
        <v>238</v>
      </c>
      <c r="C23" s="98" t="s">
        <v>251</v>
      </c>
      <c r="D23" s="98" t="s">
        <v>100</v>
      </c>
      <c r="E23" s="98">
        <v>1000</v>
      </c>
      <c r="F23" s="118">
        <v>0.38</v>
      </c>
      <c r="G23" s="118">
        <v>866</v>
      </c>
      <c r="H23" s="118">
        <v>3202</v>
      </c>
      <c r="I23" s="140">
        <v>1644.84</v>
      </c>
      <c r="J23" s="140">
        <f>K23/1.18</f>
        <v>2713.5593220338983</v>
      </c>
      <c r="K23" s="141">
        <v>3202</v>
      </c>
    </row>
    <row r="24" spans="1:11" ht="10.5" customHeight="1" thickBot="1">
      <c r="A24" s="101" t="s">
        <v>101</v>
      </c>
      <c r="B24" s="102" t="s">
        <v>256</v>
      </c>
      <c r="C24" s="98" t="s">
        <v>252</v>
      </c>
      <c r="D24" s="102" t="s">
        <v>102</v>
      </c>
      <c r="E24" s="102">
        <v>1000</v>
      </c>
      <c r="F24" s="119">
        <v>0.75</v>
      </c>
      <c r="G24" s="119">
        <v>1710</v>
      </c>
      <c r="H24" s="119">
        <v>2810</v>
      </c>
      <c r="I24" s="140">
        <v>2164.87</v>
      </c>
      <c r="J24" s="140">
        <f>K24/1.18</f>
        <v>3572.033898305085</v>
      </c>
      <c r="K24" s="141">
        <v>4215</v>
      </c>
    </row>
    <row r="25" spans="1:11" ht="9.75" customHeight="1" thickBot="1">
      <c r="A25" s="97" t="s">
        <v>103</v>
      </c>
      <c r="B25" s="98" t="s">
        <v>247</v>
      </c>
      <c r="C25" s="98" t="s">
        <v>253</v>
      </c>
      <c r="D25" s="98" t="s">
        <v>127</v>
      </c>
      <c r="E25" s="98">
        <v>890</v>
      </c>
      <c r="F25" s="118">
        <v>0.152</v>
      </c>
      <c r="G25" s="118">
        <v>347</v>
      </c>
      <c r="H25" s="118">
        <v>1871</v>
      </c>
      <c r="I25" s="140">
        <v>921.15</v>
      </c>
      <c r="J25" s="140">
        <f>K25/1.18</f>
        <v>1585.5932203389832</v>
      </c>
      <c r="K25" s="141">
        <v>1871</v>
      </c>
    </row>
    <row r="26" spans="1:11" ht="10.5" customHeight="1" thickBot="1">
      <c r="A26" s="97" t="s">
        <v>126</v>
      </c>
      <c r="B26" s="98" t="s">
        <v>247</v>
      </c>
      <c r="C26" s="98" t="s">
        <v>254</v>
      </c>
      <c r="D26" s="98" t="s">
        <v>128</v>
      </c>
      <c r="E26" s="98">
        <v>890</v>
      </c>
      <c r="F26" s="118">
        <v>0.24</v>
      </c>
      <c r="G26" s="118">
        <v>547</v>
      </c>
      <c r="H26" s="118">
        <v>2312</v>
      </c>
      <c r="I26" s="140">
        <v>1136.33</v>
      </c>
      <c r="J26" s="140">
        <f>K26/1.18</f>
        <v>1959.322033898305</v>
      </c>
      <c r="K26" s="141">
        <v>2312</v>
      </c>
    </row>
    <row r="27" spans="1:11" ht="10.5" customHeight="1" thickBot="1">
      <c r="A27" s="97" t="s">
        <v>104</v>
      </c>
      <c r="B27" s="98" t="s">
        <v>247</v>
      </c>
      <c r="C27" s="98" t="s">
        <v>255</v>
      </c>
      <c r="D27" s="98" t="s">
        <v>129</v>
      </c>
      <c r="E27" s="98">
        <v>890</v>
      </c>
      <c r="F27" s="118">
        <v>0.4</v>
      </c>
      <c r="G27" s="118">
        <v>912</v>
      </c>
      <c r="H27" s="118">
        <v>2500</v>
      </c>
      <c r="I27" s="140">
        <v>1284.28</v>
      </c>
      <c r="J27" s="140">
        <f>K27/1.18</f>
        <v>2118.64406779661</v>
      </c>
      <c r="K27" s="141">
        <v>2500</v>
      </c>
    </row>
    <row r="28" spans="1:11" ht="18" customHeight="1" thickBot="1">
      <c r="A28" s="314" t="s">
        <v>105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315"/>
    </row>
    <row r="29" spans="1:11" ht="12.75" customHeight="1" thickBot="1">
      <c r="A29" s="97" t="s">
        <v>130</v>
      </c>
      <c r="B29" s="316" t="s">
        <v>240</v>
      </c>
      <c r="C29" s="96">
        <v>2500</v>
      </c>
      <c r="D29" s="99">
        <v>186</v>
      </c>
      <c r="E29" s="99">
        <v>2800</v>
      </c>
      <c r="F29" s="98">
        <v>0.643</v>
      </c>
      <c r="G29" s="98">
        <v>1543</v>
      </c>
      <c r="H29" s="98">
        <v>7408</v>
      </c>
      <c r="I29" s="140">
        <v>3772.64</v>
      </c>
      <c r="J29" s="131">
        <f>K29/1.18</f>
        <v>4036.732203389831</v>
      </c>
      <c r="K29" s="138">
        <f>F29*H29</f>
        <v>4763.344</v>
      </c>
    </row>
    <row r="30" spans="1:11" ht="12.75" customHeight="1" thickBot="1">
      <c r="A30" s="103" t="s">
        <v>131</v>
      </c>
      <c r="B30" s="317"/>
      <c r="C30" s="98">
        <v>900</v>
      </c>
      <c r="D30" s="98">
        <v>700</v>
      </c>
      <c r="E30" s="98">
        <v>450</v>
      </c>
      <c r="F30" s="98">
        <v>0.19</v>
      </c>
      <c r="G30" s="98">
        <v>475</v>
      </c>
      <c r="H30" s="98">
        <v>7408</v>
      </c>
      <c r="I30" s="140">
        <v>1114.78</v>
      </c>
      <c r="J30" s="131">
        <f>K30/1.18</f>
        <v>1192.813559322034</v>
      </c>
      <c r="K30" s="138">
        <f>F30*H30</f>
        <v>1407.52</v>
      </c>
    </row>
    <row r="31" spans="1:11" ht="18" customHeight="1" thickBot="1">
      <c r="A31" s="314" t="s">
        <v>106</v>
      </c>
      <c r="B31" s="219"/>
      <c r="C31" s="219"/>
      <c r="D31" s="219"/>
      <c r="E31" s="219"/>
      <c r="F31" s="219"/>
      <c r="G31" s="219"/>
      <c r="H31" s="219"/>
      <c r="I31" s="219"/>
      <c r="J31" s="219"/>
      <c r="K31" s="315"/>
    </row>
    <row r="32" spans="1:11" ht="10.5" customHeight="1" thickBot="1">
      <c r="A32" s="97" t="s">
        <v>107</v>
      </c>
      <c r="B32" s="98" t="s">
        <v>108</v>
      </c>
      <c r="C32" s="98">
        <v>900</v>
      </c>
      <c r="D32" s="98">
        <v>330</v>
      </c>
      <c r="E32" s="98">
        <v>145</v>
      </c>
      <c r="F32" s="98">
        <v>0.042</v>
      </c>
      <c r="G32" s="98">
        <v>99</v>
      </c>
      <c r="H32" s="98">
        <v>14618</v>
      </c>
      <c r="I32" s="140">
        <v>277.48</v>
      </c>
      <c r="J32" s="131">
        <f aca="true" t="shared" si="0" ref="J32:J38">K32/1.18</f>
        <v>520.3016949152543</v>
      </c>
      <c r="K32" s="141">
        <f>F32*H32</f>
        <v>613.956</v>
      </c>
    </row>
    <row r="33" spans="1:11" ht="11.25" customHeight="1" thickBot="1">
      <c r="A33" s="97" t="s">
        <v>109</v>
      </c>
      <c r="B33" s="98" t="s">
        <v>110</v>
      </c>
      <c r="C33" s="99">
        <v>1050</v>
      </c>
      <c r="D33" s="98">
        <v>330</v>
      </c>
      <c r="E33" s="98">
        <v>145</v>
      </c>
      <c r="F33" s="98">
        <v>0.046</v>
      </c>
      <c r="G33" s="98">
        <v>109</v>
      </c>
      <c r="H33" s="98">
        <v>14618</v>
      </c>
      <c r="I33" s="140">
        <v>303.91</v>
      </c>
      <c r="J33" s="131">
        <f t="shared" si="0"/>
        <v>569.8542372881357</v>
      </c>
      <c r="K33" s="141">
        <f aca="true" t="shared" si="1" ref="K33:K38">F33*H33</f>
        <v>672.428</v>
      </c>
    </row>
    <row r="34" spans="1:11" ht="9.75" customHeight="1" thickBot="1">
      <c r="A34" s="97" t="s">
        <v>111</v>
      </c>
      <c r="B34" s="98" t="s">
        <v>247</v>
      </c>
      <c r="C34" s="99">
        <v>1200</v>
      </c>
      <c r="D34" s="98">
        <v>330</v>
      </c>
      <c r="E34" s="98">
        <v>145</v>
      </c>
      <c r="F34" s="98">
        <v>0.053</v>
      </c>
      <c r="G34" s="98">
        <v>125</v>
      </c>
      <c r="H34" s="98">
        <v>14618</v>
      </c>
      <c r="I34" s="140">
        <v>350.16</v>
      </c>
      <c r="J34" s="131">
        <f t="shared" si="0"/>
        <v>656.571186440678</v>
      </c>
      <c r="K34" s="141">
        <f t="shared" si="1"/>
        <v>774.754</v>
      </c>
    </row>
    <row r="35" spans="1:11" ht="10.5" customHeight="1" thickBot="1">
      <c r="A35" s="97" t="s">
        <v>112</v>
      </c>
      <c r="B35" s="98" t="s">
        <v>247</v>
      </c>
      <c r="C35" s="99">
        <v>1350</v>
      </c>
      <c r="D35" s="98">
        <v>330</v>
      </c>
      <c r="E35" s="98">
        <v>145</v>
      </c>
      <c r="F35" s="98">
        <v>0.06</v>
      </c>
      <c r="G35" s="98">
        <v>142</v>
      </c>
      <c r="H35" s="98">
        <v>14618</v>
      </c>
      <c r="I35" s="140">
        <v>396.41</v>
      </c>
      <c r="J35" s="131">
        <f t="shared" si="0"/>
        <v>743.2881355932203</v>
      </c>
      <c r="K35" s="141">
        <f t="shared" si="1"/>
        <v>877.0799999999999</v>
      </c>
    </row>
    <row r="36" spans="1:11" ht="10.5" customHeight="1" thickBot="1">
      <c r="A36" s="97" t="s">
        <v>241</v>
      </c>
      <c r="B36" s="98" t="s">
        <v>247</v>
      </c>
      <c r="C36" s="99">
        <v>1500</v>
      </c>
      <c r="D36" s="98">
        <v>330</v>
      </c>
      <c r="E36" s="98">
        <v>145</v>
      </c>
      <c r="F36" s="98">
        <v>0.066</v>
      </c>
      <c r="G36" s="98">
        <v>156</v>
      </c>
      <c r="H36" s="98">
        <v>14618</v>
      </c>
      <c r="I36" s="140">
        <v>436.05</v>
      </c>
      <c r="J36" s="131">
        <f t="shared" si="0"/>
        <v>817.6169491525425</v>
      </c>
      <c r="K36" s="141">
        <f t="shared" si="1"/>
        <v>964.788</v>
      </c>
    </row>
    <row r="37" spans="1:11" ht="10.5" customHeight="1" thickBot="1">
      <c r="A37" s="97" t="s">
        <v>242</v>
      </c>
      <c r="B37" s="98" t="s">
        <v>247</v>
      </c>
      <c r="C37" s="99">
        <v>1650</v>
      </c>
      <c r="D37" s="98">
        <v>330</v>
      </c>
      <c r="E37" s="98">
        <v>145</v>
      </c>
      <c r="F37" s="98">
        <v>0.072</v>
      </c>
      <c r="G37" s="98">
        <v>171</v>
      </c>
      <c r="H37" s="98">
        <v>14618</v>
      </c>
      <c r="I37" s="140">
        <v>475.69</v>
      </c>
      <c r="J37" s="131">
        <f t="shared" si="0"/>
        <v>891.9457627118643</v>
      </c>
      <c r="K37" s="141">
        <f t="shared" si="1"/>
        <v>1052.4959999999999</v>
      </c>
    </row>
    <row r="38" spans="1:11" ht="10.5" customHeight="1" thickBot="1">
      <c r="A38" s="97" t="s">
        <v>269</v>
      </c>
      <c r="B38" s="98" t="s">
        <v>247</v>
      </c>
      <c r="C38" s="99">
        <v>2250</v>
      </c>
      <c r="D38" s="98">
        <v>330</v>
      </c>
      <c r="E38" s="98">
        <v>145</v>
      </c>
      <c r="F38" s="98">
        <v>0.1</v>
      </c>
      <c r="G38" s="98">
        <v>237</v>
      </c>
      <c r="H38" s="98">
        <v>14618</v>
      </c>
      <c r="I38" s="140">
        <v>660.68</v>
      </c>
      <c r="J38" s="131">
        <f t="shared" si="0"/>
        <v>1238.813559322034</v>
      </c>
      <c r="K38" s="141">
        <f t="shared" si="1"/>
        <v>1461.8000000000002</v>
      </c>
    </row>
    <row r="39" spans="1:11" ht="19.5" customHeight="1" thickBot="1">
      <c r="A39" s="314" t="s">
        <v>113</v>
      </c>
      <c r="B39" s="219"/>
      <c r="C39" s="219"/>
      <c r="D39" s="219"/>
      <c r="E39" s="219"/>
      <c r="F39" s="219"/>
      <c r="G39" s="219"/>
      <c r="H39" s="219"/>
      <c r="I39" s="219"/>
      <c r="J39" s="219"/>
      <c r="K39" s="315"/>
    </row>
    <row r="40" spans="1:11" ht="10.5" customHeight="1" thickBot="1">
      <c r="A40" s="97" t="s">
        <v>114</v>
      </c>
      <c r="B40" s="98" t="s">
        <v>108</v>
      </c>
      <c r="C40" s="98">
        <v>900</v>
      </c>
      <c r="D40" s="98">
        <v>330</v>
      </c>
      <c r="E40" s="98">
        <v>145</v>
      </c>
      <c r="F40" s="98">
        <v>0.042</v>
      </c>
      <c r="G40" s="98">
        <v>99</v>
      </c>
      <c r="H40" s="98">
        <v>15114</v>
      </c>
      <c r="I40" s="140">
        <f>J40/1.875</f>
        <v>312.7457627118645</v>
      </c>
      <c r="J40" s="131">
        <f aca="true" t="shared" si="2" ref="J40:J46">K40/1.18</f>
        <v>586.3983050847459</v>
      </c>
      <c r="K40" s="138">
        <v>691.95</v>
      </c>
    </row>
    <row r="41" spans="1:11" ht="10.5" customHeight="1" thickBot="1">
      <c r="A41" s="97" t="s">
        <v>115</v>
      </c>
      <c r="B41" s="98" t="s">
        <v>110</v>
      </c>
      <c r="C41" s="99">
        <v>1050</v>
      </c>
      <c r="D41" s="98">
        <v>330</v>
      </c>
      <c r="E41" s="98">
        <v>145</v>
      </c>
      <c r="F41" s="98">
        <v>0.046</v>
      </c>
      <c r="G41" s="98">
        <v>109</v>
      </c>
      <c r="H41" s="98">
        <v>15114</v>
      </c>
      <c r="I41" s="140">
        <v>314.24</v>
      </c>
      <c r="J41" s="131">
        <f t="shared" si="2"/>
        <v>642.2457627118645</v>
      </c>
      <c r="K41" s="138">
        <v>757.85</v>
      </c>
    </row>
    <row r="42" spans="1:11" ht="10.5" customHeight="1" thickBot="1">
      <c r="A42" s="97" t="s">
        <v>116</v>
      </c>
      <c r="B42" s="98" t="s">
        <v>247</v>
      </c>
      <c r="C42" s="99">
        <v>1200</v>
      </c>
      <c r="D42" s="98">
        <v>330</v>
      </c>
      <c r="E42" s="98">
        <v>145</v>
      </c>
      <c r="F42" s="98">
        <v>0.053</v>
      </c>
      <c r="G42" s="98">
        <v>125</v>
      </c>
      <c r="H42" s="98">
        <v>15114</v>
      </c>
      <c r="I42" s="140">
        <f>J42/1.875</f>
        <v>394.6576271186441</v>
      </c>
      <c r="J42" s="131">
        <f t="shared" si="2"/>
        <v>739.9830508474577</v>
      </c>
      <c r="K42" s="138">
        <v>873.18</v>
      </c>
    </row>
    <row r="43" spans="1:11" ht="9.75" customHeight="1" thickBot="1">
      <c r="A43" s="97" t="s">
        <v>117</v>
      </c>
      <c r="B43" s="98" t="s">
        <v>247</v>
      </c>
      <c r="C43" s="99">
        <v>1350</v>
      </c>
      <c r="D43" s="98">
        <v>330</v>
      </c>
      <c r="E43" s="98">
        <v>145</v>
      </c>
      <c r="F43" s="98">
        <v>0.06</v>
      </c>
      <c r="G43" s="98">
        <v>142</v>
      </c>
      <c r="H43" s="98">
        <v>15114</v>
      </c>
      <c r="I43" s="140">
        <f>J43/1.875</f>
        <v>446.77966101694915</v>
      </c>
      <c r="J43" s="131">
        <f t="shared" si="2"/>
        <v>837.7118644067797</v>
      </c>
      <c r="K43" s="138">
        <v>988.5</v>
      </c>
    </row>
    <row r="44" spans="1:11" ht="10.5" customHeight="1" thickBot="1">
      <c r="A44" s="97" t="s">
        <v>243</v>
      </c>
      <c r="B44" s="98" t="s">
        <v>247</v>
      </c>
      <c r="C44" s="99">
        <v>1500</v>
      </c>
      <c r="D44" s="98">
        <v>330</v>
      </c>
      <c r="E44" s="98">
        <v>145</v>
      </c>
      <c r="F44" s="98">
        <v>0.066</v>
      </c>
      <c r="G44" s="98">
        <v>156</v>
      </c>
      <c r="H44" s="98">
        <v>15114</v>
      </c>
      <c r="I44" s="140">
        <f>J44/1.875</f>
        <v>491.45762711864404</v>
      </c>
      <c r="J44" s="131">
        <f t="shared" si="2"/>
        <v>921.4830508474575</v>
      </c>
      <c r="K44" s="138">
        <v>1087.35</v>
      </c>
    </row>
    <row r="45" spans="1:11" ht="9.75" customHeight="1" thickBot="1">
      <c r="A45" s="97" t="s">
        <v>244</v>
      </c>
      <c r="B45" s="98" t="s">
        <v>247</v>
      </c>
      <c r="C45" s="99">
        <v>1650</v>
      </c>
      <c r="D45" s="98">
        <v>330</v>
      </c>
      <c r="E45" s="98">
        <v>145</v>
      </c>
      <c r="F45" s="98">
        <v>0.072</v>
      </c>
      <c r="G45" s="98">
        <v>171</v>
      </c>
      <c r="H45" s="98">
        <v>15114</v>
      </c>
      <c r="I45" s="140">
        <v>491.84</v>
      </c>
      <c r="J45" s="131">
        <f t="shared" si="2"/>
        <v>1005.2542372881356</v>
      </c>
      <c r="K45" s="138">
        <v>1186.2</v>
      </c>
    </row>
    <row r="46" spans="1:11" ht="10.5" customHeight="1" thickBot="1">
      <c r="A46" s="97" t="s">
        <v>270</v>
      </c>
      <c r="B46" s="98" t="s">
        <v>247</v>
      </c>
      <c r="C46" s="99">
        <v>2250</v>
      </c>
      <c r="D46" s="98">
        <v>330</v>
      </c>
      <c r="E46" s="98">
        <v>145</v>
      </c>
      <c r="F46" s="98">
        <v>0.1</v>
      </c>
      <c r="G46" s="98">
        <v>237</v>
      </c>
      <c r="H46" s="98">
        <v>15114</v>
      </c>
      <c r="I46" s="140">
        <f>J46/1.875</f>
        <v>744.632768361582</v>
      </c>
      <c r="J46" s="131">
        <f t="shared" si="2"/>
        <v>1396.1864406779662</v>
      </c>
      <c r="K46" s="138">
        <v>1647.5</v>
      </c>
    </row>
    <row r="47" spans="1:11" ht="18.75" customHeight="1" thickBot="1">
      <c r="A47" s="314" t="s">
        <v>118</v>
      </c>
      <c r="B47" s="219"/>
      <c r="C47" s="219"/>
      <c r="D47" s="219"/>
      <c r="E47" s="219"/>
      <c r="F47" s="219"/>
      <c r="G47" s="219"/>
      <c r="H47" s="219"/>
      <c r="I47" s="219"/>
      <c r="J47" s="219"/>
      <c r="K47" s="315"/>
    </row>
    <row r="48" spans="1:11" ht="12.75" customHeight="1" thickBot="1">
      <c r="A48" s="97" t="s">
        <v>119</v>
      </c>
      <c r="B48" s="98" t="s">
        <v>108</v>
      </c>
      <c r="C48" s="98">
        <v>900</v>
      </c>
      <c r="D48" s="98">
        <v>330</v>
      </c>
      <c r="E48" s="98">
        <v>145</v>
      </c>
      <c r="F48" s="98">
        <v>0.042</v>
      </c>
      <c r="G48" s="98">
        <v>99</v>
      </c>
      <c r="H48" s="98">
        <v>15531</v>
      </c>
      <c r="I48" s="140">
        <v>307.14</v>
      </c>
      <c r="J48" s="131">
        <f aca="true" t="shared" si="3" ref="J48:J54">K48/1.18</f>
        <v>653.0254237288136</v>
      </c>
      <c r="K48" s="138">
        <v>770.57</v>
      </c>
    </row>
    <row r="49" spans="1:11" ht="12.75" customHeight="1" thickBot="1">
      <c r="A49" s="97" t="s">
        <v>120</v>
      </c>
      <c r="B49" s="98" t="s">
        <v>110</v>
      </c>
      <c r="C49" s="99">
        <v>1050</v>
      </c>
      <c r="D49" s="98">
        <v>330</v>
      </c>
      <c r="E49" s="98">
        <v>145</v>
      </c>
      <c r="F49" s="98">
        <v>0.046</v>
      </c>
      <c r="G49" s="98">
        <v>109</v>
      </c>
      <c r="H49" s="98">
        <v>15531</v>
      </c>
      <c r="I49" s="140">
        <v>336.39</v>
      </c>
      <c r="J49" s="131">
        <f t="shared" si="3"/>
        <v>715.220338983051</v>
      </c>
      <c r="K49" s="138">
        <v>843.96</v>
      </c>
    </row>
    <row r="50" spans="1:11" ht="12.75" customHeight="1" thickBot="1">
      <c r="A50" s="97" t="s">
        <v>121</v>
      </c>
      <c r="B50" s="98" t="s">
        <v>247</v>
      </c>
      <c r="C50" s="99">
        <v>1200</v>
      </c>
      <c r="D50" s="98">
        <v>330</v>
      </c>
      <c r="E50" s="98">
        <v>145</v>
      </c>
      <c r="F50" s="98">
        <v>0.053</v>
      </c>
      <c r="G50" s="98">
        <v>125</v>
      </c>
      <c r="H50" s="98">
        <v>15531</v>
      </c>
      <c r="I50" s="140">
        <v>387.58</v>
      </c>
      <c r="J50" s="131">
        <f t="shared" si="3"/>
        <v>824.0593220338983</v>
      </c>
      <c r="K50" s="138">
        <v>972.39</v>
      </c>
    </row>
    <row r="51" spans="1:11" ht="12.75" customHeight="1" thickBot="1">
      <c r="A51" s="97" t="s">
        <v>122</v>
      </c>
      <c r="B51" s="98" t="s">
        <v>247</v>
      </c>
      <c r="C51" s="99">
        <v>1350</v>
      </c>
      <c r="D51" s="98">
        <v>330</v>
      </c>
      <c r="E51" s="98">
        <v>145</v>
      </c>
      <c r="F51" s="98">
        <v>0.06</v>
      </c>
      <c r="G51" s="98">
        <v>142</v>
      </c>
      <c r="H51" s="98">
        <v>15531</v>
      </c>
      <c r="I51" s="140">
        <v>438.77</v>
      </c>
      <c r="J51" s="131">
        <f t="shared" si="3"/>
        <v>932.8983050847457</v>
      </c>
      <c r="K51" s="138">
        <v>1100.82</v>
      </c>
    </row>
    <row r="52" spans="1:11" ht="12.75" customHeight="1" thickBot="1">
      <c r="A52" s="97" t="s">
        <v>245</v>
      </c>
      <c r="B52" s="98" t="s">
        <v>247</v>
      </c>
      <c r="C52" s="99">
        <v>1500</v>
      </c>
      <c r="D52" s="98">
        <v>330</v>
      </c>
      <c r="E52" s="98">
        <v>145</v>
      </c>
      <c r="F52" s="98">
        <v>0.066</v>
      </c>
      <c r="G52" s="98">
        <v>156</v>
      </c>
      <c r="H52" s="98">
        <v>15531</v>
      </c>
      <c r="I52" s="140">
        <v>482.65</v>
      </c>
      <c r="J52" s="131">
        <f t="shared" si="3"/>
        <v>1026.1864406779662</v>
      </c>
      <c r="K52" s="138">
        <v>1210.9</v>
      </c>
    </row>
    <row r="53" spans="1:11" ht="12.75" customHeight="1" thickBot="1">
      <c r="A53" s="97" t="s">
        <v>246</v>
      </c>
      <c r="B53" s="98" t="s">
        <v>247</v>
      </c>
      <c r="C53" s="99">
        <v>1650</v>
      </c>
      <c r="D53" s="98">
        <v>330</v>
      </c>
      <c r="E53" s="98">
        <v>145</v>
      </c>
      <c r="F53" s="98">
        <v>0.072</v>
      </c>
      <c r="G53" s="98">
        <v>171</v>
      </c>
      <c r="H53" s="98">
        <v>15531</v>
      </c>
      <c r="I53" s="140">
        <v>526.53</v>
      </c>
      <c r="J53" s="131">
        <f t="shared" si="3"/>
        <v>1119.4745762711866</v>
      </c>
      <c r="K53" s="138">
        <v>1320.98</v>
      </c>
    </row>
    <row r="54" spans="1:11" ht="10.5" customHeight="1" thickBot="1">
      <c r="A54" s="97" t="s">
        <v>271</v>
      </c>
      <c r="B54" s="98" t="s">
        <v>247</v>
      </c>
      <c r="C54" s="99">
        <v>2250</v>
      </c>
      <c r="D54" s="98">
        <v>330</v>
      </c>
      <c r="E54" s="98">
        <v>145</v>
      </c>
      <c r="F54" s="98">
        <v>0.1</v>
      </c>
      <c r="G54" s="98">
        <v>237</v>
      </c>
      <c r="H54" s="98">
        <v>15531</v>
      </c>
      <c r="I54" s="140">
        <v>731.29</v>
      </c>
      <c r="J54" s="131">
        <f t="shared" si="3"/>
        <v>1554.8305084745764</v>
      </c>
      <c r="K54" s="138">
        <v>1834.7</v>
      </c>
    </row>
    <row r="55" spans="1:11" ht="17.25" customHeight="1" thickBot="1">
      <c r="A55" s="314"/>
      <c r="B55" s="219"/>
      <c r="C55" s="219"/>
      <c r="D55" s="219"/>
      <c r="E55" s="219"/>
      <c r="F55" s="219"/>
      <c r="G55" s="219"/>
      <c r="H55" s="219"/>
      <c r="I55" s="219"/>
      <c r="J55" s="219"/>
      <c r="K55" s="315"/>
    </row>
    <row r="56" spans="1:11" ht="12.75" customHeight="1" thickBot="1">
      <c r="A56" s="97"/>
      <c r="B56" s="98"/>
      <c r="C56" s="99"/>
      <c r="D56" s="99"/>
      <c r="E56" s="98"/>
      <c r="F56" s="98"/>
      <c r="G56" s="98"/>
      <c r="H56" s="98"/>
      <c r="I56" s="140"/>
      <c r="J56" s="131"/>
      <c r="K56" s="138"/>
    </row>
    <row r="57" spans="1:11" ht="12.75" customHeight="1" thickBot="1">
      <c r="A57" s="97"/>
      <c r="B57" s="98"/>
      <c r="C57" s="99"/>
      <c r="D57" s="99"/>
      <c r="E57" s="98"/>
      <c r="F57" s="98"/>
      <c r="G57" s="98"/>
      <c r="H57" s="98"/>
      <c r="I57" s="140"/>
      <c r="J57" s="131"/>
      <c r="K57" s="138"/>
    </row>
    <row r="58" ht="12.75"/>
  </sheetData>
  <sheetProtection/>
  <mergeCells count="15">
    <mergeCell ref="A1:K1"/>
    <mergeCell ref="A2:K2"/>
    <mergeCell ref="A31:K31"/>
    <mergeCell ref="A18:K18"/>
    <mergeCell ref="A22:K22"/>
    <mergeCell ref="A47:K47"/>
    <mergeCell ref="A55:K55"/>
    <mergeCell ref="A28:K28"/>
    <mergeCell ref="B29:B30"/>
    <mergeCell ref="A39:K39"/>
    <mergeCell ref="A3:A5"/>
    <mergeCell ref="B3:B5"/>
    <mergeCell ref="C3:E4"/>
    <mergeCell ref="A6:K6"/>
    <mergeCell ref="I3:I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D49" sqref="D49"/>
    </sheetView>
  </sheetViews>
  <sheetFormatPr defaultColWidth="9.00390625" defaultRowHeight="12.75"/>
  <cols>
    <col min="1" max="1" width="53.25390625" style="0" bestFit="1" customWidth="1"/>
    <col min="2" max="2" width="18.125" style="0" bestFit="1" customWidth="1"/>
    <col min="3" max="3" width="16.125" style="0" bestFit="1" customWidth="1"/>
    <col min="6" max="6" width="30.25390625" style="0" customWidth="1"/>
  </cols>
  <sheetData>
    <row r="1" spans="1:6" ht="15.75">
      <c r="A1" s="246" t="s">
        <v>0</v>
      </c>
      <c r="B1" s="246"/>
      <c r="C1" s="246"/>
      <c r="D1" s="246"/>
      <c r="E1" s="246"/>
      <c r="F1" s="246"/>
    </row>
    <row r="2" spans="1:6" ht="15.75">
      <c r="A2" s="246" t="s">
        <v>21</v>
      </c>
      <c r="B2" s="246"/>
      <c r="C2" s="246"/>
      <c r="D2" s="246"/>
      <c r="E2" s="246"/>
      <c r="F2" s="246"/>
    </row>
    <row r="3" spans="1:6" ht="15.75">
      <c r="A3" s="193" t="s">
        <v>382</v>
      </c>
      <c r="B3" s="246" t="s">
        <v>197</v>
      </c>
      <c r="C3" s="246"/>
      <c r="D3" s="246"/>
      <c r="E3" s="246"/>
      <c r="F3" s="194"/>
    </row>
    <row r="4" spans="1:6" s="8" customFormat="1" ht="15.75">
      <c r="A4" s="319" t="s">
        <v>334</v>
      </c>
      <c r="B4" s="320"/>
      <c r="C4" s="320"/>
      <c r="D4" s="320"/>
      <c r="E4" s="320"/>
      <c r="F4" s="320"/>
    </row>
    <row r="5" spans="1:5" ht="12.75">
      <c r="A5" s="232" t="s">
        <v>132</v>
      </c>
      <c r="B5" s="232" t="s">
        <v>323</v>
      </c>
      <c r="C5" s="232" t="s">
        <v>324</v>
      </c>
      <c r="D5" s="80"/>
      <c r="E5" s="80"/>
    </row>
    <row r="6" spans="1:5" ht="12.75">
      <c r="A6" s="117" t="s">
        <v>325</v>
      </c>
      <c r="B6" s="117" t="s">
        <v>67</v>
      </c>
      <c r="C6" s="117">
        <v>1220</v>
      </c>
      <c r="D6" s="80"/>
      <c r="E6" s="80"/>
    </row>
    <row r="7" spans="1:5" ht="12.75">
      <c r="A7" s="117" t="s">
        <v>326</v>
      </c>
      <c r="B7" s="117" t="s">
        <v>67</v>
      </c>
      <c r="C7" s="117">
        <v>1150</v>
      </c>
      <c r="D7" s="80"/>
      <c r="E7" s="80"/>
    </row>
    <row r="8" spans="1:5" ht="12.75">
      <c r="A8" s="117" t="s">
        <v>327</v>
      </c>
      <c r="B8" s="117" t="s">
        <v>67</v>
      </c>
      <c r="C8" s="117">
        <v>900</v>
      </c>
      <c r="D8" s="80"/>
      <c r="E8" s="80"/>
    </row>
    <row r="9" spans="1:5" ht="12.75">
      <c r="A9" s="117" t="s">
        <v>328</v>
      </c>
      <c r="B9" s="117" t="s">
        <v>67</v>
      </c>
      <c r="C9" s="117">
        <v>600</v>
      </c>
      <c r="D9" s="80"/>
      <c r="E9" s="80"/>
    </row>
    <row r="10" spans="1:5" ht="12.75">
      <c r="A10" s="117" t="s">
        <v>329</v>
      </c>
      <c r="B10" s="117" t="s">
        <v>67</v>
      </c>
      <c r="C10" s="117">
        <v>800</v>
      </c>
      <c r="D10" s="80"/>
      <c r="E10" s="80"/>
    </row>
    <row r="11" spans="1:5" ht="12.75">
      <c r="A11" s="117" t="s">
        <v>330</v>
      </c>
      <c r="B11" s="117" t="s">
        <v>67</v>
      </c>
      <c r="C11" s="117">
        <v>600</v>
      </c>
      <c r="D11" s="80"/>
      <c r="E11" s="80"/>
    </row>
    <row r="12" spans="1:5" ht="12.75">
      <c r="A12" s="117" t="s">
        <v>331</v>
      </c>
      <c r="B12" s="117" t="s">
        <v>333</v>
      </c>
      <c r="C12" s="117">
        <v>195</v>
      </c>
      <c r="D12" s="80"/>
      <c r="E12" s="80"/>
    </row>
    <row r="13" spans="1:5" ht="12.75">
      <c r="A13" s="117" t="s">
        <v>332</v>
      </c>
      <c r="B13" s="117" t="s">
        <v>142</v>
      </c>
      <c r="C13" s="117">
        <v>3000</v>
      </c>
      <c r="D13" s="80"/>
      <c r="E13" s="80"/>
    </row>
    <row r="14" spans="1:5" ht="12.75">
      <c r="A14" s="80"/>
      <c r="B14" s="80"/>
      <c r="C14" s="80"/>
      <c r="D14" s="80"/>
      <c r="E14" s="80"/>
    </row>
    <row r="15" spans="1:5" ht="12.75">
      <c r="A15" s="80"/>
      <c r="B15" s="80"/>
      <c r="C15" s="80"/>
      <c r="D15" s="80"/>
      <c r="E15" s="80"/>
    </row>
    <row r="16" spans="1:5" ht="12.75">
      <c r="A16" s="80"/>
      <c r="B16" s="80"/>
      <c r="C16" s="80"/>
      <c r="D16" s="80"/>
      <c r="E16" s="80"/>
    </row>
    <row r="17" spans="1:5" ht="12.75">
      <c r="A17" s="80"/>
      <c r="B17" s="80"/>
      <c r="C17" s="80"/>
      <c r="D17" s="80"/>
      <c r="E17" s="80"/>
    </row>
    <row r="18" spans="1:5" ht="12.75">
      <c r="A18" s="80"/>
      <c r="B18" s="80"/>
      <c r="C18" s="80"/>
      <c r="D18" s="80"/>
      <c r="E18" s="80"/>
    </row>
    <row r="19" spans="1:5" ht="12.75">
      <c r="A19" s="80"/>
      <c r="B19" s="80"/>
      <c r="C19" s="80"/>
      <c r="D19" s="80"/>
      <c r="E19" s="80"/>
    </row>
    <row r="20" spans="1:5" ht="12.75">
      <c r="A20" s="80"/>
      <c r="B20" s="80"/>
      <c r="C20" s="80"/>
      <c r="D20" s="80"/>
      <c r="E20" s="80"/>
    </row>
    <row r="21" spans="1:5" ht="12.75">
      <c r="A21" s="80"/>
      <c r="B21" s="80"/>
      <c r="C21" s="80"/>
      <c r="D21" s="80"/>
      <c r="E21" s="80"/>
    </row>
    <row r="22" spans="1:5" ht="12.75">
      <c r="A22" s="80"/>
      <c r="B22" s="80"/>
      <c r="C22" s="80"/>
      <c r="D22" s="80"/>
      <c r="E22" s="80"/>
    </row>
    <row r="23" spans="1:5" ht="12.75">
      <c r="A23" s="80"/>
      <c r="B23" s="80"/>
      <c r="C23" s="80"/>
      <c r="D23" s="80"/>
      <c r="E23" s="80"/>
    </row>
  </sheetData>
  <sheetProtection/>
  <mergeCells count="4">
    <mergeCell ref="A1:F1"/>
    <mergeCell ref="A2:F2"/>
    <mergeCell ref="B3:E3"/>
    <mergeCell ref="A4:F4"/>
  </mergeCells>
  <hyperlinks>
    <hyperlink ref="A3" r:id="rId1" display="www.beton-istra.net"/>
    <hyperlink ref="A4" r:id="rId2" display="9945202@mail.ru                                  П Р Е Д Л А Г А Е Т    с  20 августа   2010 года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625" style="0" customWidth="1"/>
    <col min="2" max="2" width="26.00390625" style="0" customWidth="1"/>
    <col min="3" max="3" width="18.125" style="0" bestFit="1" customWidth="1"/>
    <col min="4" max="4" width="15.875" style="0" bestFit="1" customWidth="1"/>
    <col min="5" max="5" width="17.375" style="0" customWidth="1"/>
    <col min="6" max="6" width="15.625" style="0" bestFit="1" customWidth="1"/>
  </cols>
  <sheetData>
    <row r="1" spans="2:6" ht="15.75">
      <c r="B1" s="246" t="s">
        <v>0</v>
      </c>
      <c r="C1" s="246"/>
      <c r="D1" s="246"/>
      <c r="E1" s="246"/>
      <c r="F1" s="246"/>
    </row>
    <row r="2" spans="2:6" ht="15.75">
      <c r="B2" s="246" t="s">
        <v>21</v>
      </c>
      <c r="C2" s="246"/>
      <c r="D2" s="246"/>
      <c r="E2" s="246"/>
      <c r="F2" s="246"/>
    </row>
    <row r="3" spans="2:6" ht="15.75">
      <c r="B3" s="193" t="s">
        <v>382</v>
      </c>
      <c r="C3" s="246" t="s">
        <v>197</v>
      </c>
      <c r="D3" s="246"/>
      <c r="E3" s="246"/>
      <c r="F3" s="194" t="s">
        <v>293</v>
      </c>
    </row>
    <row r="4" spans="2:6" ht="15.75">
      <c r="B4" s="246" t="s">
        <v>335</v>
      </c>
      <c r="C4" s="246"/>
      <c r="D4" s="246"/>
      <c r="E4" s="246"/>
      <c r="F4" s="246"/>
    </row>
    <row r="5" spans="2:6" ht="15.75">
      <c r="B5" s="323" t="s">
        <v>381</v>
      </c>
      <c r="C5" s="323"/>
      <c r="D5" s="192"/>
      <c r="E5" s="192"/>
      <c r="F5" s="192"/>
    </row>
    <row r="6" spans="2:5" ht="12.75">
      <c r="B6" s="117" t="s">
        <v>336</v>
      </c>
      <c r="C6" s="117" t="s">
        <v>337</v>
      </c>
      <c r="D6" s="117" t="s">
        <v>338</v>
      </c>
      <c r="E6" s="117" t="s">
        <v>339</v>
      </c>
    </row>
    <row r="7" spans="2:5" ht="12.75">
      <c r="B7" s="321" t="s">
        <v>340</v>
      </c>
      <c r="C7" s="321"/>
      <c r="D7" s="321"/>
      <c r="E7" s="321"/>
    </row>
    <row r="8" spans="2:5" ht="12.75">
      <c r="B8" s="117" t="s">
        <v>341</v>
      </c>
      <c r="C8" s="117" t="s">
        <v>67</v>
      </c>
      <c r="D8" s="117">
        <v>2.06</v>
      </c>
      <c r="E8" s="117">
        <v>3115</v>
      </c>
    </row>
    <row r="9" spans="2:5" ht="12.75">
      <c r="B9" s="117" t="s">
        <v>342</v>
      </c>
      <c r="C9" s="117" t="s">
        <v>67</v>
      </c>
      <c r="D9" s="117">
        <v>2.09</v>
      </c>
      <c r="E9" s="117">
        <v>3390</v>
      </c>
    </row>
    <row r="10" spans="2:5" ht="12.75">
      <c r="B10" s="117" t="s">
        <v>343</v>
      </c>
      <c r="C10" s="117" t="s">
        <v>67</v>
      </c>
      <c r="D10" s="117">
        <v>2.12</v>
      </c>
      <c r="E10" s="117">
        <v>3630</v>
      </c>
    </row>
    <row r="11" spans="2:5" ht="12.75">
      <c r="B11" s="117" t="s">
        <v>344</v>
      </c>
      <c r="C11" s="117" t="s">
        <v>67</v>
      </c>
      <c r="D11" s="117">
        <v>2.22</v>
      </c>
      <c r="E11" s="117">
        <v>3999</v>
      </c>
    </row>
    <row r="12" spans="2:5" ht="12.75">
      <c r="B12" s="117" t="s">
        <v>345</v>
      </c>
      <c r="C12" s="117" t="s">
        <v>67</v>
      </c>
      <c r="D12" s="117">
        <v>2.25</v>
      </c>
      <c r="E12" s="117">
        <v>4435</v>
      </c>
    </row>
    <row r="13" spans="2:5" s="233" customFormat="1" ht="12.75">
      <c r="B13" s="321" t="s">
        <v>346</v>
      </c>
      <c r="C13" s="321"/>
      <c r="D13" s="321"/>
      <c r="E13" s="321"/>
    </row>
    <row r="14" spans="2:5" ht="12.75">
      <c r="B14" s="117" t="s">
        <v>347</v>
      </c>
      <c r="C14" s="117" t="s">
        <v>67</v>
      </c>
      <c r="D14" s="117">
        <v>2.08</v>
      </c>
      <c r="E14" s="117">
        <v>3705</v>
      </c>
    </row>
    <row r="15" spans="2:5" ht="12.75">
      <c r="B15" s="117" t="s">
        <v>341</v>
      </c>
      <c r="C15" s="117" t="s">
        <v>67</v>
      </c>
      <c r="D15" s="117">
        <v>2.1</v>
      </c>
      <c r="E15" s="117">
        <v>3780</v>
      </c>
    </row>
    <row r="16" spans="2:5" ht="12.75">
      <c r="B16" s="117" t="s">
        <v>342</v>
      </c>
      <c r="C16" s="117" t="s">
        <v>67</v>
      </c>
      <c r="D16" s="117">
        <v>2.11</v>
      </c>
      <c r="E16" s="117">
        <v>3860</v>
      </c>
    </row>
    <row r="17" spans="2:5" ht="12.75">
      <c r="B17" s="321" t="s">
        <v>348</v>
      </c>
      <c r="C17" s="321"/>
      <c r="D17" s="321"/>
      <c r="E17" s="321"/>
    </row>
    <row r="18" spans="2:5" ht="12.75">
      <c r="B18" s="117" t="s">
        <v>349</v>
      </c>
      <c r="C18" s="117" t="s">
        <v>67</v>
      </c>
      <c r="D18" s="117">
        <v>2.02</v>
      </c>
      <c r="E18" s="117">
        <v>3350</v>
      </c>
    </row>
    <row r="19" spans="2:5" ht="12.75">
      <c r="B19" s="321" t="s">
        <v>350</v>
      </c>
      <c r="C19" s="321"/>
      <c r="D19" s="321"/>
      <c r="E19" s="321"/>
    </row>
    <row r="20" spans="1:5" ht="12.75">
      <c r="A20">
        <v>100</v>
      </c>
      <c r="B20" s="117" t="s">
        <v>352</v>
      </c>
      <c r="C20" s="117" t="s">
        <v>67</v>
      </c>
      <c r="D20" s="117">
        <v>2.3</v>
      </c>
      <c r="E20" s="117">
        <v>2410</v>
      </c>
    </row>
    <row r="21" spans="2:5" ht="12.75">
      <c r="B21" s="117" t="s">
        <v>353</v>
      </c>
      <c r="C21" s="117" t="s">
        <v>67</v>
      </c>
      <c r="D21" s="117">
        <v>2.31</v>
      </c>
      <c r="E21" s="117">
        <v>2445</v>
      </c>
    </row>
    <row r="22" spans="1:5" ht="12.75">
      <c r="A22">
        <v>150</v>
      </c>
      <c r="B22" s="117" t="s">
        <v>354</v>
      </c>
      <c r="C22" s="117" t="s">
        <v>67</v>
      </c>
      <c r="D22" s="117">
        <v>2.32</v>
      </c>
      <c r="E22" s="117">
        <v>2500</v>
      </c>
    </row>
    <row r="23" spans="2:5" ht="12.75">
      <c r="B23" s="117" t="s">
        <v>355</v>
      </c>
      <c r="C23" s="117" t="s">
        <v>67</v>
      </c>
      <c r="D23" s="117">
        <v>2.31</v>
      </c>
      <c r="E23" s="117">
        <v>2625</v>
      </c>
    </row>
    <row r="24" spans="1:5" ht="12.75">
      <c r="A24">
        <v>200</v>
      </c>
      <c r="B24" s="117" t="s">
        <v>356</v>
      </c>
      <c r="C24" s="117" t="s">
        <v>67</v>
      </c>
      <c r="D24" s="117">
        <v>2.34</v>
      </c>
      <c r="E24" s="117">
        <v>2675</v>
      </c>
    </row>
    <row r="25" spans="2:5" ht="12.75">
      <c r="B25" s="117" t="s">
        <v>357</v>
      </c>
      <c r="C25" s="117" t="s">
        <v>67</v>
      </c>
      <c r="D25" s="117">
        <v>2.33</v>
      </c>
      <c r="E25" s="117">
        <v>2700</v>
      </c>
    </row>
    <row r="26" spans="2:5" ht="12.75">
      <c r="B26" s="117" t="s">
        <v>358</v>
      </c>
      <c r="C26" s="117" t="s">
        <v>67</v>
      </c>
      <c r="D26" s="117">
        <v>2.36</v>
      </c>
      <c r="E26" s="117">
        <v>2810</v>
      </c>
    </row>
    <row r="27" spans="1:5" ht="12.75">
      <c r="A27">
        <v>250</v>
      </c>
      <c r="B27" s="117" t="s">
        <v>359</v>
      </c>
      <c r="C27" s="117" t="s">
        <v>67</v>
      </c>
      <c r="D27" s="117">
        <v>2.36</v>
      </c>
      <c r="E27" s="117">
        <v>2825</v>
      </c>
    </row>
    <row r="28" spans="2:5" ht="12.75">
      <c r="B28" s="117" t="s">
        <v>360</v>
      </c>
      <c r="C28" s="117" t="s">
        <v>67</v>
      </c>
      <c r="D28" s="117">
        <v>2.34</v>
      </c>
      <c r="E28" s="117">
        <v>2840</v>
      </c>
    </row>
    <row r="29" spans="2:5" ht="12.75">
      <c r="B29" s="117" t="s">
        <v>361</v>
      </c>
      <c r="C29" s="117" t="s">
        <v>67</v>
      </c>
      <c r="D29" s="117">
        <v>2.36</v>
      </c>
      <c r="E29" s="117">
        <v>2910</v>
      </c>
    </row>
    <row r="30" spans="1:5" ht="12.75">
      <c r="A30">
        <v>300</v>
      </c>
      <c r="B30" s="117" t="s">
        <v>362</v>
      </c>
      <c r="C30" s="117" t="s">
        <v>67</v>
      </c>
      <c r="D30" s="117">
        <v>2.34</v>
      </c>
      <c r="E30" s="117">
        <v>2965</v>
      </c>
    </row>
    <row r="31" spans="2:5" ht="12.75">
      <c r="B31" s="117" t="s">
        <v>363</v>
      </c>
      <c r="C31" s="117" t="s">
        <v>67</v>
      </c>
      <c r="D31" s="239">
        <v>2.36</v>
      </c>
      <c r="E31" s="117">
        <v>3065</v>
      </c>
    </row>
    <row r="32" spans="2:5" ht="12.75">
      <c r="B32" s="117" t="s">
        <v>364</v>
      </c>
      <c r="C32" s="117" t="s">
        <v>67</v>
      </c>
      <c r="D32" s="239">
        <v>2.36</v>
      </c>
      <c r="E32" s="117">
        <v>3245</v>
      </c>
    </row>
    <row r="33" spans="1:5" ht="12.75">
      <c r="A33">
        <v>350</v>
      </c>
      <c r="B33" s="117" t="s">
        <v>365</v>
      </c>
      <c r="C33" s="117" t="s">
        <v>67</v>
      </c>
      <c r="D33" s="239">
        <v>2.37</v>
      </c>
      <c r="E33" s="117">
        <v>3105</v>
      </c>
    </row>
    <row r="34" spans="2:5" ht="12.75">
      <c r="B34" s="117" t="s">
        <v>366</v>
      </c>
      <c r="C34" s="117" t="s">
        <v>67</v>
      </c>
      <c r="D34" s="239">
        <v>2.4</v>
      </c>
      <c r="E34" s="117">
        <v>3160</v>
      </c>
    </row>
    <row r="35" spans="2:5" ht="12.75">
      <c r="B35" s="117" t="s">
        <v>367</v>
      </c>
      <c r="C35" s="117" t="s">
        <v>67</v>
      </c>
      <c r="D35" s="239">
        <v>2.41</v>
      </c>
      <c r="E35" s="117">
        <v>3340</v>
      </c>
    </row>
    <row r="36" spans="1:5" ht="12.75">
      <c r="A36">
        <v>400</v>
      </c>
      <c r="B36" s="117" t="s">
        <v>368</v>
      </c>
      <c r="C36" s="117" t="s">
        <v>67</v>
      </c>
      <c r="D36" s="239">
        <v>2.4</v>
      </c>
      <c r="E36" s="117">
        <v>3330</v>
      </c>
    </row>
    <row r="37" spans="2:5" ht="12.75">
      <c r="B37" s="117" t="s">
        <v>369</v>
      </c>
      <c r="C37" s="117" t="s">
        <v>67</v>
      </c>
      <c r="D37" s="239">
        <v>2.41</v>
      </c>
      <c r="E37" s="117">
        <v>3360</v>
      </c>
    </row>
    <row r="38" spans="1:5" ht="12.75">
      <c r="A38">
        <v>450</v>
      </c>
      <c r="B38" s="117" t="s">
        <v>370</v>
      </c>
      <c r="C38" s="117" t="s">
        <v>67</v>
      </c>
      <c r="D38" s="239">
        <v>2.41</v>
      </c>
      <c r="E38" s="117">
        <v>3480</v>
      </c>
    </row>
    <row r="39" spans="2:5" ht="12.75">
      <c r="B39" s="117" t="s">
        <v>371</v>
      </c>
      <c r="C39" s="117" t="s">
        <v>67</v>
      </c>
      <c r="D39" s="239">
        <v>2.4</v>
      </c>
      <c r="E39" s="117">
        <v>3555</v>
      </c>
    </row>
    <row r="40" spans="1:5" ht="12.75">
      <c r="A40">
        <v>500</v>
      </c>
      <c r="B40" s="117" t="s">
        <v>372</v>
      </c>
      <c r="C40" s="117" t="s">
        <v>67</v>
      </c>
      <c r="D40" s="239">
        <v>2.41</v>
      </c>
      <c r="E40" s="117">
        <v>3715</v>
      </c>
    </row>
    <row r="41" spans="2:5" ht="12.75">
      <c r="B41" s="117" t="s">
        <v>373</v>
      </c>
      <c r="C41" s="117" t="s">
        <v>67</v>
      </c>
      <c r="D41" s="239">
        <v>2.41</v>
      </c>
      <c r="E41" s="234">
        <v>3785</v>
      </c>
    </row>
    <row r="42" spans="2:5" ht="12.75">
      <c r="B42" s="321" t="s">
        <v>351</v>
      </c>
      <c r="C42" s="321"/>
      <c r="D42" s="321"/>
      <c r="E42" s="322"/>
    </row>
    <row r="43" spans="1:5" ht="12.75">
      <c r="A43">
        <v>100</v>
      </c>
      <c r="B43" s="117" t="s">
        <v>374</v>
      </c>
      <c r="C43" s="117" t="s">
        <v>67</v>
      </c>
      <c r="D43" s="117">
        <v>2.11</v>
      </c>
      <c r="E43" s="117">
        <v>2797</v>
      </c>
    </row>
    <row r="44" spans="1:5" ht="12.75">
      <c r="A44">
        <v>150</v>
      </c>
      <c r="B44" s="117" t="s">
        <v>375</v>
      </c>
      <c r="C44" s="117" t="s">
        <v>67</v>
      </c>
      <c r="D44" s="117">
        <v>2.16</v>
      </c>
      <c r="E44" s="117">
        <v>2999</v>
      </c>
    </row>
    <row r="45" spans="1:5" ht="12.75">
      <c r="A45">
        <v>200</v>
      </c>
      <c r="B45" s="117" t="s">
        <v>376</v>
      </c>
      <c r="C45" s="117" t="s">
        <v>67</v>
      </c>
      <c r="D45" s="117">
        <v>2.16</v>
      </c>
      <c r="E45" s="117">
        <v>3250</v>
      </c>
    </row>
    <row r="46" spans="1:5" ht="12.75">
      <c r="A46">
        <v>250</v>
      </c>
      <c r="B46" s="117" t="s">
        <v>377</v>
      </c>
      <c r="C46" s="117" t="s">
        <v>67</v>
      </c>
      <c r="D46" s="117">
        <v>2.18</v>
      </c>
      <c r="E46" s="117">
        <v>3620</v>
      </c>
    </row>
    <row r="47" spans="1:5" ht="12.75">
      <c r="A47">
        <v>300</v>
      </c>
      <c r="B47" s="117" t="s">
        <v>378</v>
      </c>
      <c r="C47" s="117" t="s">
        <v>67</v>
      </c>
      <c r="D47" s="117">
        <v>2.21</v>
      </c>
      <c r="E47" s="117">
        <v>3845</v>
      </c>
    </row>
    <row r="48" spans="1:5" ht="12.75">
      <c r="A48">
        <v>350</v>
      </c>
      <c r="B48" s="117" t="s">
        <v>379</v>
      </c>
      <c r="C48" s="117" t="s">
        <v>67</v>
      </c>
      <c r="D48" s="117">
        <v>2.22</v>
      </c>
      <c r="E48" s="117">
        <v>3950</v>
      </c>
    </row>
    <row r="49" spans="1:5" ht="12.75">
      <c r="A49">
        <v>400</v>
      </c>
      <c r="B49" s="117" t="s">
        <v>380</v>
      </c>
      <c r="C49" s="117" t="s">
        <v>67</v>
      </c>
      <c r="D49" s="117">
        <v>2.22</v>
      </c>
      <c r="E49" s="117">
        <v>4100</v>
      </c>
    </row>
  </sheetData>
  <sheetProtection/>
  <mergeCells count="10">
    <mergeCell ref="B1:F1"/>
    <mergeCell ref="B2:F2"/>
    <mergeCell ref="C3:E3"/>
    <mergeCell ref="B4:F4"/>
    <mergeCell ref="B17:E17"/>
    <mergeCell ref="B19:E19"/>
    <mergeCell ref="B42:E42"/>
    <mergeCell ref="B5:C5"/>
    <mergeCell ref="B7:E7"/>
    <mergeCell ref="B13:E13"/>
  </mergeCells>
  <hyperlinks>
    <hyperlink ref="F3" r:id="rId1" display="9945202@mail.ru"/>
    <hyperlink ref="B3" r:id="rId2" display="www.beton-istra.net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F49"/>
  <sheetViews>
    <sheetView tabSelected="1" zoomScalePageLayoutView="0" workbookViewId="0" topLeftCell="A4">
      <selection activeCell="G15" sqref="G15"/>
    </sheetView>
  </sheetViews>
  <sheetFormatPr defaultColWidth="9.00390625" defaultRowHeight="12.75"/>
  <cols>
    <col min="1" max="1" width="5.375" style="0" customWidth="1"/>
    <col min="2" max="2" width="26.125" style="0" bestFit="1" customWidth="1"/>
    <col min="3" max="3" width="18.125" style="0" bestFit="1" customWidth="1"/>
    <col min="6" max="6" width="15.625" style="0" bestFit="1" customWidth="1"/>
  </cols>
  <sheetData>
    <row r="1" spans="2:6" ht="15.75">
      <c r="B1" s="246" t="s">
        <v>0</v>
      </c>
      <c r="C1" s="246"/>
      <c r="D1" s="246"/>
      <c r="E1" s="246"/>
      <c r="F1" s="246"/>
    </row>
    <row r="2" spans="2:6" ht="15.75">
      <c r="B2" s="246" t="s">
        <v>21</v>
      </c>
      <c r="C2" s="246"/>
      <c r="D2" s="246"/>
      <c r="E2" s="246"/>
      <c r="F2" s="246"/>
    </row>
    <row r="3" spans="2:6" ht="15.75">
      <c r="B3" s="193" t="s">
        <v>382</v>
      </c>
      <c r="C3" s="246" t="s">
        <v>197</v>
      </c>
      <c r="D3" s="246"/>
      <c r="E3" s="246"/>
      <c r="F3" s="194" t="s">
        <v>293</v>
      </c>
    </row>
    <row r="4" spans="2:6" ht="15.75">
      <c r="B4" s="246" t="s">
        <v>335</v>
      </c>
      <c r="C4" s="246"/>
      <c r="D4" s="246"/>
      <c r="E4" s="246"/>
      <c r="F4" s="246"/>
    </row>
    <row r="5" spans="2:6" ht="15.75">
      <c r="B5" s="323" t="s">
        <v>384</v>
      </c>
      <c r="C5" s="323"/>
      <c r="D5" s="192"/>
      <c r="E5" s="192"/>
      <c r="F5" s="192"/>
    </row>
    <row r="6" spans="2:5" ht="12.75">
      <c r="B6" s="117" t="s">
        <v>336</v>
      </c>
      <c r="C6" s="117" t="s">
        <v>337</v>
      </c>
      <c r="D6" s="117" t="s">
        <v>338</v>
      </c>
      <c r="E6" s="117" t="s">
        <v>339</v>
      </c>
    </row>
    <row r="7" spans="2:5" ht="12.75">
      <c r="B7" s="321" t="s">
        <v>340</v>
      </c>
      <c r="C7" s="321"/>
      <c r="D7" s="321"/>
      <c r="E7" s="321"/>
    </row>
    <row r="8" spans="2:5" ht="12.75">
      <c r="B8" s="117" t="s">
        <v>341</v>
      </c>
      <c r="C8" s="117" t="s">
        <v>67</v>
      </c>
      <c r="D8" s="117">
        <v>2.06</v>
      </c>
      <c r="E8" s="117">
        <v>3115</v>
      </c>
    </row>
    <row r="9" spans="2:5" ht="12.75">
      <c r="B9" s="117" t="s">
        <v>342</v>
      </c>
      <c r="C9" s="117" t="s">
        <v>67</v>
      </c>
      <c r="D9" s="117">
        <v>2.09</v>
      </c>
      <c r="E9" s="117">
        <v>3390</v>
      </c>
    </row>
    <row r="10" spans="2:5" ht="12.75">
      <c r="B10" s="117" t="s">
        <v>343</v>
      </c>
      <c r="C10" s="117" t="s">
        <v>67</v>
      </c>
      <c r="D10" s="117">
        <v>2.12</v>
      </c>
      <c r="E10" s="117">
        <v>3630</v>
      </c>
    </row>
    <row r="11" spans="2:5" ht="12.75">
      <c r="B11" s="117" t="s">
        <v>344</v>
      </c>
      <c r="C11" s="117" t="s">
        <v>67</v>
      </c>
      <c r="D11" s="117">
        <v>2.22</v>
      </c>
      <c r="E11" s="117">
        <v>4000</v>
      </c>
    </row>
    <row r="12" spans="2:5" ht="12.75">
      <c r="B12" s="117" t="s">
        <v>345</v>
      </c>
      <c r="C12" s="117" t="s">
        <v>67</v>
      </c>
      <c r="D12" s="117">
        <v>2.25</v>
      </c>
      <c r="E12" s="117">
        <v>4430</v>
      </c>
    </row>
    <row r="13" spans="1:6" ht="12.75">
      <c r="A13" s="233"/>
      <c r="B13" s="321" t="s">
        <v>346</v>
      </c>
      <c r="C13" s="321"/>
      <c r="D13" s="321"/>
      <c r="E13" s="321"/>
      <c r="F13" s="233"/>
    </row>
    <row r="14" spans="2:5" ht="12.75">
      <c r="B14" s="117" t="s">
        <v>347</v>
      </c>
      <c r="C14" s="117" t="s">
        <v>67</v>
      </c>
      <c r="D14" s="117">
        <v>2.08</v>
      </c>
      <c r="E14" s="117">
        <v>3700</v>
      </c>
    </row>
    <row r="15" spans="2:5" ht="12.75">
      <c r="B15" s="117" t="s">
        <v>341</v>
      </c>
      <c r="C15" s="117" t="s">
        <v>67</v>
      </c>
      <c r="D15" s="117">
        <v>2.1</v>
      </c>
      <c r="E15" s="117">
        <v>3775</v>
      </c>
    </row>
    <row r="16" spans="2:5" ht="12.75">
      <c r="B16" s="117" t="s">
        <v>342</v>
      </c>
      <c r="C16" s="117" t="s">
        <v>67</v>
      </c>
      <c r="D16" s="117">
        <v>2.11</v>
      </c>
      <c r="E16" s="117">
        <v>3860</v>
      </c>
    </row>
    <row r="17" spans="2:5" ht="12.75">
      <c r="B17" s="321" t="s">
        <v>348</v>
      </c>
      <c r="C17" s="321"/>
      <c r="D17" s="321"/>
      <c r="E17" s="321"/>
    </row>
    <row r="18" spans="2:5" ht="12.75">
      <c r="B18" s="117" t="s">
        <v>349</v>
      </c>
      <c r="C18" s="117" t="s">
        <v>67</v>
      </c>
      <c r="D18" s="117">
        <v>2.02</v>
      </c>
      <c r="E18" s="117">
        <v>3345</v>
      </c>
    </row>
    <row r="19" spans="2:5" ht="12.75">
      <c r="B19" s="321" t="s">
        <v>350</v>
      </c>
      <c r="C19" s="321"/>
      <c r="D19" s="321"/>
      <c r="E19" s="321"/>
    </row>
    <row r="20" spans="1:5" ht="12.75">
      <c r="A20">
        <v>100</v>
      </c>
      <c r="B20" s="117" t="s">
        <v>352</v>
      </c>
      <c r="C20" s="117" t="s">
        <v>67</v>
      </c>
      <c r="D20" s="117">
        <v>2.3</v>
      </c>
      <c r="E20" s="117">
        <v>2560</v>
      </c>
    </row>
    <row r="21" spans="2:5" ht="12.75">
      <c r="B21" s="117" t="s">
        <v>353</v>
      </c>
      <c r="C21" s="117" t="s">
        <v>67</v>
      </c>
      <c r="D21" s="117">
        <v>2.31</v>
      </c>
      <c r="E21" s="117">
        <v>2595</v>
      </c>
    </row>
    <row r="22" spans="1:5" ht="12.75">
      <c r="A22">
        <v>150</v>
      </c>
      <c r="B22" s="117" t="s">
        <v>354</v>
      </c>
      <c r="C22" s="117" t="s">
        <v>67</v>
      </c>
      <c r="D22" s="117">
        <v>2.32</v>
      </c>
      <c r="E22" s="117">
        <v>2715</v>
      </c>
    </row>
    <row r="23" spans="2:5" ht="12.75">
      <c r="B23" s="117" t="s">
        <v>355</v>
      </c>
      <c r="C23" s="117" t="s">
        <v>67</v>
      </c>
      <c r="D23" s="117">
        <v>2.31</v>
      </c>
      <c r="E23" s="117">
        <v>2770</v>
      </c>
    </row>
    <row r="24" spans="1:5" ht="12.75">
      <c r="A24">
        <v>200</v>
      </c>
      <c r="B24" s="117" t="s">
        <v>356</v>
      </c>
      <c r="C24" s="117" t="s">
        <v>67</v>
      </c>
      <c r="D24" s="117">
        <v>2.34</v>
      </c>
      <c r="E24" s="117">
        <v>2825</v>
      </c>
    </row>
    <row r="25" spans="2:5" ht="12.75">
      <c r="B25" s="117" t="s">
        <v>357</v>
      </c>
      <c r="C25" s="117" t="s">
        <v>67</v>
      </c>
      <c r="D25" s="117">
        <v>2.33</v>
      </c>
      <c r="E25" s="117">
        <v>2850</v>
      </c>
    </row>
    <row r="26" spans="2:5" ht="12.75">
      <c r="B26" s="117" t="s">
        <v>358</v>
      </c>
      <c r="C26" s="117" t="s">
        <v>67</v>
      </c>
      <c r="D26" s="117">
        <v>2.36</v>
      </c>
      <c r="E26" s="117">
        <v>2955</v>
      </c>
    </row>
    <row r="27" spans="1:5" ht="12.75">
      <c r="A27">
        <v>250</v>
      </c>
      <c r="B27" s="117" t="s">
        <v>359</v>
      </c>
      <c r="C27" s="117" t="s">
        <v>67</v>
      </c>
      <c r="D27" s="117">
        <v>2.36</v>
      </c>
      <c r="E27" s="117">
        <v>2975</v>
      </c>
    </row>
    <row r="28" spans="2:5" ht="12.75">
      <c r="B28" s="117" t="s">
        <v>360</v>
      </c>
      <c r="C28" s="117" t="s">
        <v>67</v>
      </c>
      <c r="D28" s="117">
        <v>2.34</v>
      </c>
      <c r="E28" s="117">
        <v>2985</v>
      </c>
    </row>
    <row r="29" spans="2:5" ht="12.75">
      <c r="B29" s="117" t="s">
        <v>361</v>
      </c>
      <c r="C29" s="117" t="s">
        <v>67</v>
      </c>
      <c r="D29" s="117">
        <v>2.36</v>
      </c>
      <c r="E29" s="117">
        <v>3060</v>
      </c>
    </row>
    <row r="30" spans="1:5" ht="12.75">
      <c r="A30">
        <v>300</v>
      </c>
      <c r="B30" s="117" t="s">
        <v>362</v>
      </c>
      <c r="C30" s="117" t="s">
        <v>67</v>
      </c>
      <c r="D30" s="117">
        <v>2.34</v>
      </c>
      <c r="E30" s="117">
        <v>3115</v>
      </c>
    </row>
    <row r="31" spans="2:5" ht="12.75">
      <c r="B31" s="117" t="s">
        <v>363</v>
      </c>
      <c r="C31" s="117" t="s">
        <v>67</v>
      </c>
      <c r="D31" s="239">
        <v>2.36</v>
      </c>
      <c r="E31" s="117">
        <v>3215</v>
      </c>
    </row>
    <row r="32" spans="2:5" ht="12.75">
      <c r="B32" s="117" t="s">
        <v>364</v>
      </c>
      <c r="C32" s="117" t="s">
        <v>67</v>
      </c>
      <c r="D32" s="239">
        <v>2.36</v>
      </c>
      <c r="E32" s="117">
        <v>3395</v>
      </c>
    </row>
    <row r="33" spans="1:5" ht="12.75">
      <c r="A33">
        <v>350</v>
      </c>
      <c r="B33" s="117" t="s">
        <v>365</v>
      </c>
      <c r="C33" s="117" t="s">
        <v>67</v>
      </c>
      <c r="D33" s="239">
        <v>2.37</v>
      </c>
      <c r="E33" s="117">
        <v>3255</v>
      </c>
    </row>
    <row r="34" spans="2:5" ht="12.75">
      <c r="B34" s="117" t="s">
        <v>366</v>
      </c>
      <c r="C34" s="117" t="s">
        <v>67</v>
      </c>
      <c r="D34" s="239">
        <v>2.4</v>
      </c>
      <c r="E34" s="117">
        <v>3310</v>
      </c>
    </row>
    <row r="35" spans="2:5" ht="12.75">
      <c r="B35" s="117" t="s">
        <v>367</v>
      </c>
      <c r="C35" s="117" t="s">
        <v>67</v>
      </c>
      <c r="D35" s="239">
        <v>2.41</v>
      </c>
      <c r="E35" s="117">
        <v>3490</v>
      </c>
    </row>
    <row r="36" spans="1:5" ht="12.75">
      <c r="A36">
        <v>400</v>
      </c>
      <c r="B36" s="117" t="s">
        <v>368</v>
      </c>
      <c r="C36" s="117" t="s">
        <v>67</v>
      </c>
      <c r="D36" s="239">
        <v>2.4</v>
      </c>
      <c r="E36" s="117">
        <v>3480</v>
      </c>
    </row>
    <row r="37" spans="2:5" ht="12.75">
      <c r="B37" s="117" t="s">
        <v>369</v>
      </c>
      <c r="C37" s="117" t="s">
        <v>67</v>
      </c>
      <c r="D37" s="239">
        <v>2.41</v>
      </c>
      <c r="E37" s="117">
        <v>3510</v>
      </c>
    </row>
    <row r="38" spans="1:5" ht="12.75">
      <c r="A38">
        <v>450</v>
      </c>
      <c r="B38" s="117" t="s">
        <v>370</v>
      </c>
      <c r="C38" s="117" t="s">
        <v>67</v>
      </c>
      <c r="D38" s="239">
        <v>2.41</v>
      </c>
      <c r="E38" s="117">
        <v>3630</v>
      </c>
    </row>
    <row r="39" spans="2:5" ht="12.75">
      <c r="B39" s="117" t="s">
        <v>371</v>
      </c>
      <c r="C39" s="117" t="s">
        <v>67</v>
      </c>
      <c r="D39" s="239">
        <v>2.4</v>
      </c>
      <c r="E39" s="117">
        <v>3700</v>
      </c>
    </row>
    <row r="40" spans="1:5" ht="12.75">
      <c r="A40">
        <v>500</v>
      </c>
      <c r="B40" s="117" t="s">
        <v>372</v>
      </c>
      <c r="C40" s="117" t="s">
        <v>67</v>
      </c>
      <c r="D40" s="239">
        <v>2.41</v>
      </c>
      <c r="E40" s="117">
        <v>3865</v>
      </c>
    </row>
    <row r="41" spans="2:5" ht="12.75">
      <c r="B41" s="117" t="s">
        <v>373</v>
      </c>
      <c r="C41" s="117" t="s">
        <v>67</v>
      </c>
      <c r="D41" s="239">
        <v>2.41</v>
      </c>
      <c r="E41" s="234">
        <v>3935</v>
      </c>
    </row>
    <row r="42" spans="2:5" ht="12.75">
      <c r="B42" s="321" t="s">
        <v>351</v>
      </c>
      <c r="C42" s="321"/>
      <c r="D42" s="321"/>
      <c r="E42" s="322"/>
    </row>
    <row r="43" spans="1:5" ht="12.75">
      <c r="A43">
        <v>100</v>
      </c>
      <c r="B43" s="117" t="s">
        <v>374</v>
      </c>
      <c r="C43" s="117" t="s">
        <v>67</v>
      </c>
      <c r="D43" s="117">
        <v>2.11</v>
      </c>
      <c r="E43" s="117">
        <v>2945</v>
      </c>
    </row>
    <row r="44" spans="1:5" ht="12.75">
      <c r="A44">
        <v>150</v>
      </c>
      <c r="B44" s="117" t="s">
        <v>375</v>
      </c>
      <c r="C44" s="117" t="s">
        <v>67</v>
      </c>
      <c r="D44" s="117">
        <v>2.16</v>
      </c>
      <c r="E44" s="117">
        <v>3150</v>
      </c>
    </row>
    <row r="45" spans="1:5" ht="12.75">
      <c r="A45">
        <v>200</v>
      </c>
      <c r="B45" s="117" t="s">
        <v>376</v>
      </c>
      <c r="C45" s="117" t="s">
        <v>67</v>
      </c>
      <c r="D45" s="117">
        <v>2.16</v>
      </c>
      <c r="E45" s="117">
        <v>3400</v>
      </c>
    </row>
    <row r="46" spans="1:5" ht="12.75">
      <c r="A46">
        <v>250</v>
      </c>
      <c r="B46" s="117" t="s">
        <v>377</v>
      </c>
      <c r="C46" s="117" t="s">
        <v>67</v>
      </c>
      <c r="D46" s="117">
        <v>2.18</v>
      </c>
      <c r="E46" s="117">
        <v>3765</v>
      </c>
    </row>
    <row r="47" spans="1:5" ht="12.75">
      <c r="A47">
        <v>300</v>
      </c>
      <c r="B47" s="117" t="s">
        <v>378</v>
      </c>
      <c r="C47" s="117" t="s">
        <v>67</v>
      </c>
      <c r="D47" s="117">
        <v>2.21</v>
      </c>
      <c r="E47" s="117">
        <v>3995</v>
      </c>
    </row>
    <row r="48" spans="1:5" ht="12.75">
      <c r="A48">
        <v>350</v>
      </c>
      <c r="B48" s="117" t="s">
        <v>379</v>
      </c>
      <c r="C48" s="117" t="s">
        <v>67</v>
      </c>
      <c r="D48" s="117">
        <v>2.22</v>
      </c>
      <c r="E48" s="117">
        <v>4095</v>
      </c>
    </row>
    <row r="49" spans="1:5" ht="12.75">
      <c r="A49">
        <v>400</v>
      </c>
      <c r="B49" s="117" t="s">
        <v>380</v>
      </c>
      <c r="C49" s="117" t="s">
        <v>67</v>
      </c>
      <c r="D49" s="117">
        <v>2.22</v>
      </c>
      <c r="E49" s="117">
        <v>4230</v>
      </c>
    </row>
  </sheetData>
  <sheetProtection/>
  <mergeCells count="10">
    <mergeCell ref="B19:E19"/>
    <mergeCell ref="B42:E42"/>
    <mergeCell ref="B5:C5"/>
    <mergeCell ref="B7:E7"/>
    <mergeCell ref="B13:E13"/>
    <mergeCell ref="B17:E17"/>
    <mergeCell ref="B1:F1"/>
    <mergeCell ref="B2:F2"/>
    <mergeCell ref="C3:E3"/>
    <mergeCell ref="B4:F4"/>
  </mergeCells>
  <hyperlinks>
    <hyperlink ref="F3" r:id="rId1" display="9945202@mail.ru"/>
    <hyperlink ref="B3" r:id="rId2" display="www.beton-istra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Customer</cp:lastModifiedBy>
  <cp:lastPrinted>2010-08-26T09:25:02Z</cp:lastPrinted>
  <dcterms:created xsi:type="dcterms:W3CDTF">2007-06-22T10:04:11Z</dcterms:created>
  <dcterms:modified xsi:type="dcterms:W3CDTF">2011-03-15T06:47:51Z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