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1"/>
  </bookViews>
  <sheets>
    <sheet name="волма" sheetId="1" r:id="rId1"/>
    <sheet name="известь" sheetId="2" r:id="rId2"/>
  </sheets>
  <definedNames/>
  <calcPr fullCalcOnLoad="1" refMode="R1C1"/>
</workbook>
</file>

<file path=xl/sharedStrings.xml><?xml version="1.0" encoding="utf-8"?>
<sst xmlns="http://schemas.openxmlformats.org/spreadsheetml/2006/main" count="42" uniqueCount="21">
  <si>
    <t xml:space="preserve">расчет себестоимости штукатурки из известково-цементного раствора на 1 м2 </t>
  </si>
  <si>
    <t>стоимость известково-цементного раствора на 1 м2</t>
  </si>
  <si>
    <t>потери известково-цементного раствора на 1 м2 при выполнении штукатурных работ</t>
  </si>
  <si>
    <t>заработная плата штукатура</t>
  </si>
  <si>
    <t>доход компании</t>
  </si>
  <si>
    <t>основные расходы</t>
  </si>
  <si>
    <t>штукатурный профиль</t>
  </si>
  <si>
    <t>раствор для установки профиля</t>
  </si>
  <si>
    <t>работы по установке профиля</t>
  </si>
  <si>
    <t>дополнительные расходы:</t>
  </si>
  <si>
    <t>материал</t>
  </si>
  <si>
    <t>шпаклевка</t>
  </si>
  <si>
    <t xml:space="preserve">шпаклевочные работы  </t>
  </si>
  <si>
    <t>без НДС</t>
  </si>
  <si>
    <t>с НДС</t>
  </si>
  <si>
    <t>итого</t>
  </si>
  <si>
    <t>итого с дополнительными работами</t>
  </si>
  <si>
    <t xml:space="preserve">накладные расходы (амортизация оборудования, амортизация штукатурного инструмента, погрузочно-разгрузочные работы)  </t>
  </si>
  <si>
    <t>стоимость сухой строительной смеси на 1 м2</t>
  </si>
  <si>
    <t xml:space="preserve">расчет себестоимости  гипсовой штукатурки  машинного нанесения на 1 м2 </t>
  </si>
  <si>
    <t>потери сухой строительной смеси на 1 м2 при выполнении штукатурных работ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</si>
</sst>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b/>
      <sz val="14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4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4" fillId="0" borderId="10" xfId="52" applyFont="1" applyBorder="1" applyAlignment="1">
      <alignment horizontal="left" vertical="center"/>
      <protection/>
    </xf>
    <xf numFmtId="0" fontId="3" fillId="0" borderId="11" xfId="52" applyFont="1" applyBorder="1" applyAlignment="1">
      <alignment horizontal="left" vertical="center"/>
      <protection/>
    </xf>
    <xf numFmtId="0" fontId="2" fillId="0" borderId="12" xfId="52" applyBorder="1">
      <alignment/>
      <protection/>
    </xf>
    <xf numFmtId="0" fontId="2" fillId="0" borderId="13" xfId="52" applyBorder="1">
      <alignment/>
      <protection/>
    </xf>
    <xf numFmtId="0" fontId="10" fillId="0" borderId="14" xfId="52" applyFont="1" applyBorder="1">
      <alignment/>
      <protection/>
    </xf>
    <xf numFmtId="2" fontId="10" fillId="0" borderId="15" xfId="52" applyNumberFormat="1" applyFont="1" applyBorder="1">
      <alignment/>
      <protection/>
    </xf>
    <xf numFmtId="0" fontId="10" fillId="0" borderId="15" xfId="52" applyFont="1" applyBorder="1">
      <alignment/>
      <protection/>
    </xf>
    <xf numFmtId="0" fontId="2" fillId="0" borderId="16" xfId="52" applyBorder="1">
      <alignment/>
      <protection/>
    </xf>
    <xf numFmtId="0" fontId="2" fillId="0" borderId="17" xfId="52" applyBorder="1">
      <alignment/>
      <protection/>
    </xf>
    <xf numFmtId="0" fontId="2" fillId="0" borderId="18" xfId="52" applyBorder="1">
      <alignment/>
      <protection/>
    </xf>
    <xf numFmtId="0" fontId="2" fillId="0" borderId="19" xfId="52" applyBorder="1">
      <alignment/>
      <protection/>
    </xf>
    <xf numFmtId="0" fontId="2" fillId="0" borderId="20" xfId="52" applyBorder="1">
      <alignment/>
      <protection/>
    </xf>
    <xf numFmtId="2" fontId="2" fillId="0" borderId="21" xfId="52" applyNumberFormat="1" applyBorder="1">
      <alignment/>
      <protection/>
    </xf>
    <xf numFmtId="0" fontId="2" fillId="0" borderId="21" xfId="52" applyBorder="1">
      <alignment/>
      <protection/>
    </xf>
    <xf numFmtId="0" fontId="2" fillId="0" borderId="22" xfId="52" applyBorder="1">
      <alignment/>
      <protection/>
    </xf>
    <xf numFmtId="0" fontId="9" fillId="0" borderId="23" xfId="52" applyFont="1" applyBorder="1">
      <alignment/>
      <protection/>
    </xf>
    <xf numFmtId="0" fontId="2" fillId="0" borderId="24" xfId="52" applyBorder="1">
      <alignment/>
      <protection/>
    </xf>
    <xf numFmtId="0" fontId="9" fillId="0" borderId="24" xfId="52" applyFont="1" applyBorder="1">
      <alignment/>
      <protection/>
    </xf>
    <xf numFmtId="0" fontId="2" fillId="0" borderId="25" xfId="52" applyBorder="1">
      <alignment/>
      <protection/>
    </xf>
    <xf numFmtId="0" fontId="5" fillId="0" borderId="26" xfId="52" applyFont="1" applyBorder="1" applyAlignment="1">
      <alignment horizontal="left" vertical="center"/>
      <protection/>
    </xf>
    <xf numFmtId="0" fontId="7" fillId="0" borderId="20" xfId="52" applyFont="1" applyBorder="1">
      <alignment/>
      <protection/>
    </xf>
    <xf numFmtId="0" fontId="10" fillId="0" borderId="21" xfId="52" applyFont="1" applyBorder="1">
      <alignment/>
      <protection/>
    </xf>
    <xf numFmtId="0" fontId="7" fillId="0" borderId="23" xfId="52" applyFont="1" applyBorder="1">
      <alignment/>
      <protection/>
    </xf>
    <xf numFmtId="0" fontId="10" fillId="0" borderId="24" xfId="52" applyFont="1" applyBorder="1">
      <alignment/>
      <protection/>
    </xf>
    <xf numFmtId="0" fontId="7" fillId="0" borderId="0" xfId="52" applyFont="1">
      <alignment/>
      <protection/>
    </xf>
    <xf numFmtId="0" fontId="11" fillId="0" borderId="0" xfId="52" applyFont="1">
      <alignment/>
      <protection/>
    </xf>
    <xf numFmtId="2" fontId="2" fillId="0" borderId="24" xfId="52" applyNumberFormat="1" applyBorder="1">
      <alignment/>
      <protection/>
    </xf>
    <xf numFmtId="0" fontId="7" fillId="0" borderId="27" xfId="52" applyFont="1" applyBorder="1" applyAlignment="1">
      <alignment horizontal="center"/>
      <protection/>
    </xf>
    <xf numFmtId="0" fontId="7" fillId="0" borderId="28" xfId="52" applyFont="1" applyBorder="1" applyAlignment="1">
      <alignment horizontal="center"/>
      <protection/>
    </xf>
    <xf numFmtId="0" fontId="7" fillId="0" borderId="29" xfId="52" applyFont="1" applyBorder="1" applyAlignment="1">
      <alignment horizontal="center"/>
      <protection/>
    </xf>
    <xf numFmtId="0" fontId="8" fillId="0" borderId="11" xfId="52" applyFont="1" applyBorder="1" applyAlignment="1">
      <alignment horizontal="left" vertical="center"/>
      <protection/>
    </xf>
    <xf numFmtId="0" fontId="8" fillId="0" borderId="10" xfId="52" applyFont="1" applyBorder="1" applyAlignment="1">
      <alignment horizontal="left" vertical="center"/>
      <protection/>
    </xf>
    <xf numFmtId="0" fontId="8" fillId="0" borderId="26" xfId="52" applyFont="1" applyBorder="1" applyAlignment="1">
      <alignment horizontal="left" vertical="center"/>
      <protection/>
    </xf>
    <xf numFmtId="0" fontId="3" fillId="0" borderId="11" xfId="52" applyFont="1" applyBorder="1" applyAlignment="1">
      <alignment horizontal="left" vertical="center"/>
      <protection/>
    </xf>
    <xf numFmtId="0" fontId="3" fillId="0" borderId="10" xfId="52" applyFont="1" applyBorder="1" applyAlignment="1">
      <alignment horizontal="left" vertical="center"/>
      <protection/>
    </xf>
    <xf numFmtId="0" fontId="3" fillId="0" borderId="26" xfId="52" applyFont="1" applyBorder="1" applyAlignment="1">
      <alignment horizontal="left" vertical="center"/>
      <protection/>
    </xf>
    <xf numFmtId="0" fontId="3" fillId="0" borderId="27" xfId="52" applyFont="1" applyBorder="1" applyAlignment="1">
      <alignment horizontal="left" vertical="center" wrapText="1"/>
      <protection/>
    </xf>
    <xf numFmtId="0" fontId="3" fillId="0" borderId="28" xfId="52" applyFont="1" applyBorder="1" applyAlignment="1">
      <alignment horizontal="left" vertical="center" wrapText="1"/>
      <protection/>
    </xf>
    <xf numFmtId="0" fontId="3" fillId="0" borderId="29" xfId="52" applyFont="1" applyBorder="1" applyAlignment="1">
      <alignment horizontal="left" vertical="center" wrapText="1"/>
      <protection/>
    </xf>
    <xf numFmtId="0" fontId="3" fillId="0" borderId="11" xfId="52" applyFont="1" applyBorder="1" applyAlignment="1">
      <alignment horizontal="left"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0" fontId="3" fillId="0" borderId="26" xfId="52" applyFont="1" applyBorder="1" applyAlignment="1">
      <alignment horizontal="left" vertical="center" wrapText="1"/>
      <protection/>
    </xf>
    <xf numFmtId="0" fontId="3" fillId="0" borderId="30" xfId="52" applyFont="1" applyBorder="1" applyAlignment="1">
      <alignment horizontal="left" vertical="center"/>
      <protection/>
    </xf>
    <xf numFmtId="0" fontId="3" fillId="0" borderId="31" xfId="52" applyFont="1" applyBorder="1" applyAlignment="1">
      <alignment horizontal="left" vertical="center"/>
      <protection/>
    </xf>
    <xf numFmtId="0" fontId="3" fillId="0" borderId="32" xfId="52" applyFont="1" applyBorder="1" applyAlignment="1">
      <alignment horizontal="left" vertical="center"/>
      <protection/>
    </xf>
    <xf numFmtId="0" fontId="8" fillId="0" borderId="33" xfId="52" applyFont="1" applyBorder="1" applyAlignment="1">
      <alignment horizontal="center" vertical="center"/>
      <protection/>
    </xf>
    <xf numFmtId="0" fontId="8" fillId="0" borderId="14" xfId="52" applyFont="1" applyBorder="1" applyAlignment="1">
      <alignment horizontal="center" vertical="center"/>
      <protection/>
    </xf>
    <xf numFmtId="0" fontId="8" fillId="0" borderId="33" xfId="52" applyFont="1" applyBorder="1" applyAlignment="1">
      <alignment horizontal="center"/>
      <protection/>
    </xf>
    <xf numFmtId="0" fontId="8" fillId="0" borderId="14" xfId="52" applyFont="1" applyBorder="1" applyAlignment="1">
      <alignment horizontal="center"/>
      <protection/>
    </xf>
    <xf numFmtId="0" fontId="7" fillId="0" borderId="18" xfId="52" applyFont="1" applyBorder="1" applyAlignment="1">
      <alignment horizontal="center"/>
      <protection/>
    </xf>
    <xf numFmtId="0" fontId="7" fillId="0" borderId="16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айс ИВСИЛ Д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9.140625" style="2" customWidth="1"/>
    <col min="2" max="3" width="9.140625" style="3" customWidth="1"/>
    <col min="4" max="4" width="10.00390625" style="4" customWidth="1"/>
    <col min="5" max="16384" width="9.140625" style="1" customWidth="1"/>
  </cols>
  <sheetData>
    <row r="2" spans="3:11" s="2" customFormat="1" ht="18">
      <c r="C2" s="30" t="s">
        <v>19</v>
      </c>
      <c r="D2" s="31"/>
      <c r="E2" s="30"/>
      <c r="F2" s="30"/>
      <c r="G2" s="30"/>
      <c r="H2" s="30"/>
      <c r="I2" s="30"/>
      <c r="J2" s="30"/>
      <c r="K2" s="30"/>
    </row>
    <row r="3" s="2" customFormat="1" ht="15.75" thickBot="1">
      <c r="D3" s="5"/>
    </row>
    <row r="4" spans="1:8" ht="18.75" thickBot="1">
      <c r="A4" s="55" t="s">
        <v>5</v>
      </c>
      <c r="B4" s="56"/>
      <c r="C4" s="56"/>
      <c r="D4" s="56"/>
      <c r="E4" s="13" t="s">
        <v>13</v>
      </c>
      <c r="F4" s="14" t="s">
        <v>14</v>
      </c>
      <c r="G4" s="15" t="s">
        <v>13</v>
      </c>
      <c r="H4" s="16" t="s">
        <v>14</v>
      </c>
    </row>
    <row r="5" spans="1:8" ht="29.25" customHeight="1">
      <c r="A5" s="42" t="s">
        <v>18</v>
      </c>
      <c r="B5" s="43"/>
      <c r="C5" s="43"/>
      <c r="D5" s="44"/>
      <c r="E5" s="21">
        <v>84</v>
      </c>
      <c r="F5" s="17">
        <f>E5*18%+E5</f>
        <v>99.12</v>
      </c>
      <c r="G5" s="8"/>
      <c r="H5" s="9"/>
    </row>
    <row r="6" spans="1:8" ht="47.25" customHeight="1">
      <c r="A6" s="45" t="s">
        <v>20</v>
      </c>
      <c r="B6" s="46"/>
      <c r="C6" s="46"/>
      <c r="D6" s="47"/>
      <c r="E6" s="22">
        <f>E5*2%</f>
        <v>1.68</v>
      </c>
      <c r="F6" s="32">
        <f>F5*2%</f>
        <v>1.9824000000000002</v>
      </c>
      <c r="G6" s="8"/>
      <c r="H6" s="9"/>
    </row>
    <row r="7" spans="1:8" ht="15">
      <c r="A7" s="45" t="s">
        <v>3</v>
      </c>
      <c r="B7" s="46"/>
      <c r="C7" s="46"/>
      <c r="D7" s="47"/>
      <c r="E7" s="23">
        <v>140</v>
      </c>
      <c r="F7" s="19">
        <f>E7*18%+E7</f>
        <v>165.2</v>
      </c>
      <c r="G7" s="8"/>
      <c r="H7" s="9"/>
    </row>
    <row r="8" spans="1:8" ht="73.5" customHeight="1">
      <c r="A8" s="45" t="s">
        <v>17</v>
      </c>
      <c r="B8" s="46"/>
      <c r="C8" s="46"/>
      <c r="D8" s="47"/>
      <c r="E8" s="22">
        <f>E7*15%</f>
        <v>21</v>
      </c>
      <c r="F8" s="22">
        <f>F7*10%</f>
        <v>16.52</v>
      </c>
      <c r="G8" s="8"/>
      <c r="H8" s="9"/>
    </row>
    <row r="9" spans="1:8" ht="15.75" thickBot="1">
      <c r="A9" s="48" t="s">
        <v>4</v>
      </c>
      <c r="B9" s="49"/>
      <c r="C9" s="49"/>
      <c r="D9" s="50"/>
      <c r="E9" s="24">
        <f>E7*25%</f>
        <v>35</v>
      </c>
      <c r="F9" s="24">
        <f>F7*20%</f>
        <v>33.04</v>
      </c>
      <c r="G9" s="8"/>
      <c r="H9" s="9"/>
    </row>
    <row r="10" spans="1:8" ht="15.75" thickBot="1">
      <c r="A10" s="51" t="s">
        <v>15</v>
      </c>
      <c r="B10" s="52"/>
      <c r="C10" s="52"/>
      <c r="D10" s="52"/>
      <c r="E10" s="52"/>
      <c r="F10" s="52"/>
      <c r="G10" s="10">
        <f>E9+E8+E7+E6+E5</f>
        <v>281.68</v>
      </c>
      <c r="H10" s="11">
        <f>F9+F8+F7+F6+F5</f>
        <v>315.8624</v>
      </c>
    </row>
    <row r="11" spans="1:8" ht="18">
      <c r="A11" s="33" t="s">
        <v>9</v>
      </c>
      <c r="B11" s="34"/>
      <c r="C11" s="34"/>
      <c r="D11" s="35"/>
      <c r="E11" s="26">
        <f>E12+E16</f>
        <v>21</v>
      </c>
      <c r="F11" s="28">
        <f>F12+F16</f>
        <v>23</v>
      </c>
      <c r="G11" s="8"/>
      <c r="H11" s="9"/>
    </row>
    <row r="12" spans="1:8" ht="15">
      <c r="A12" s="36" t="s">
        <v>6</v>
      </c>
      <c r="B12" s="37"/>
      <c r="C12" s="37"/>
      <c r="D12" s="38"/>
      <c r="E12" s="27">
        <f>E15+E14+E13</f>
        <v>21</v>
      </c>
      <c r="F12" s="29">
        <f>F15+F14+F13</f>
        <v>23</v>
      </c>
      <c r="G12" s="8"/>
      <c r="H12" s="9"/>
    </row>
    <row r="13" spans="1:8" ht="15">
      <c r="A13" s="39" t="s">
        <v>10</v>
      </c>
      <c r="B13" s="40"/>
      <c r="C13" s="40"/>
      <c r="D13" s="41"/>
      <c r="E13" s="19">
        <v>4</v>
      </c>
      <c r="F13" s="22">
        <v>4</v>
      </c>
      <c r="G13" s="8"/>
      <c r="H13" s="9"/>
    </row>
    <row r="14" spans="1:8" ht="15">
      <c r="A14" s="39" t="s">
        <v>7</v>
      </c>
      <c r="B14" s="40"/>
      <c r="C14" s="40"/>
      <c r="D14" s="41"/>
      <c r="E14" s="19">
        <v>12</v>
      </c>
      <c r="F14" s="22">
        <v>14</v>
      </c>
      <c r="G14" s="8"/>
      <c r="H14" s="9"/>
    </row>
    <row r="15" spans="1:8" ht="15">
      <c r="A15" s="7" t="s">
        <v>8</v>
      </c>
      <c r="B15" s="6"/>
      <c r="C15" s="6"/>
      <c r="D15" s="25"/>
      <c r="E15" s="19">
        <v>5</v>
      </c>
      <c r="F15" s="22">
        <v>5</v>
      </c>
      <c r="G15" s="8"/>
      <c r="H15" s="9"/>
    </row>
    <row r="16" spans="1:8" ht="15">
      <c r="A16" s="36" t="s">
        <v>11</v>
      </c>
      <c r="B16" s="37"/>
      <c r="C16" s="37"/>
      <c r="D16" s="38"/>
      <c r="E16" s="27">
        <f>E17+E18</f>
        <v>0</v>
      </c>
      <c r="F16" s="29">
        <f>F17+F18</f>
        <v>0</v>
      </c>
      <c r="G16" s="8"/>
      <c r="H16" s="9"/>
    </row>
    <row r="17" spans="1:8" ht="15">
      <c r="A17" s="39" t="s">
        <v>10</v>
      </c>
      <c r="B17" s="40"/>
      <c r="C17" s="40"/>
      <c r="D17" s="41"/>
      <c r="E17" s="19">
        <v>0</v>
      </c>
      <c r="F17" s="22">
        <v>0</v>
      </c>
      <c r="G17" s="8"/>
      <c r="H17" s="9"/>
    </row>
    <row r="18" spans="1:8" ht="15.75" thickBot="1">
      <c r="A18" s="48" t="s">
        <v>12</v>
      </c>
      <c r="B18" s="49"/>
      <c r="C18" s="49"/>
      <c r="D18" s="50"/>
      <c r="E18" s="20">
        <v>0</v>
      </c>
      <c r="F18" s="24">
        <f>E18*18%+E18</f>
        <v>0</v>
      </c>
      <c r="G18" s="8"/>
      <c r="H18" s="9"/>
    </row>
    <row r="19" spans="1:8" ht="15.75" thickBot="1">
      <c r="A19" s="53" t="s">
        <v>16</v>
      </c>
      <c r="B19" s="54"/>
      <c r="C19" s="54"/>
      <c r="D19" s="54"/>
      <c r="E19" s="54"/>
      <c r="F19" s="54"/>
      <c r="G19" s="10">
        <f>G10+E11</f>
        <v>302.68</v>
      </c>
      <c r="H19" s="11">
        <f>H10+F11</f>
        <v>338.8624</v>
      </c>
    </row>
  </sheetData>
  <sheetProtection/>
  <mergeCells count="15">
    <mergeCell ref="A18:D18"/>
    <mergeCell ref="A19:F19"/>
    <mergeCell ref="A4:D4"/>
    <mergeCell ref="A5:D5"/>
    <mergeCell ref="A6:D6"/>
    <mergeCell ref="A7:D7"/>
    <mergeCell ref="A8:D8"/>
    <mergeCell ref="A9:D9"/>
    <mergeCell ref="A10:F10"/>
    <mergeCell ref="A11:D11"/>
    <mergeCell ref="A12:D12"/>
    <mergeCell ref="A13:D13"/>
    <mergeCell ref="A14:D14"/>
    <mergeCell ref="A16:D16"/>
    <mergeCell ref="A17:D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9.140625" style="2" customWidth="1"/>
    <col min="2" max="3" width="9.140625" style="3" customWidth="1"/>
    <col min="4" max="4" width="10.00390625" style="4" customWidth="1"/>
    <col min="5" max="16384" width="9.140625" style="1" customWidth="1"/>
  </cols>
  <sheetData>
    <row r="2" spans="3:11" s="2" customFormat="1" ht="18">
      <c r="C2" s="30" t="s">
        <v>0</v>
      </c>
      <c r="D2" s="31"/>
      <c r="E2" s="30"/>
      <c r="F2" s="30"/>
      <c r="G2" s="30"/>
      <c r="H2" s="30"/>
      <c r="I2" s="30"/>
      <c r="J2" s="30"/>
      <c r="K2" s="30"/>
    </row>
    <row r="3" s="2" customFormat="1" ht="15.75" thickBot="1">
      <c r="D3" s="5"/>
    </row>
    <row r="4" spans="1:8" ht="18.75" thickBot="1">
      <c r="A4" s="55" t="s">
        <v>5</v>
      </c>
      <c r="B4" s="56"/>
      <c r="C4" s="56"/>
      <c r="D4" s="56"/>
      <c r="E4" s="13" t="s">
        <v>13</v>
      </c>
      <c r="F4" s="14" t="s">
        <v>14</v>
      </c>
      <c r="G4" s="15" t="s">
        <v>13</v>
      </c>
      <c r="H4" s="16" t="s">
        <v>14</v>
      </c>
    </row>
    <row r="5" spans="1:8" ht="29.25" customHeight="1">
      <c r="A5" s="42" t="s">
        <v>1</v>
      </c>
      <c r="B5" s="43"/>
      <c r="C5" s="43"/>
      <c r="D5" s="44"/>
      <c r="E5" s="21">
        <v>42</v>
      </c>
      <c r="F5" s="17">
        <f>E5*18%+E5</f>
        <v>49.56</v>
      </c>
      <c r="G5" s="8"/>
      <c r="H5" s="9"/>
    </row>
    <row r="6" spans="1:8" ht="47.25" customHeight="1">
      <c r="A6" s="45" t="s">
        <v>2</v>
      </c>
      <c r="B6" s="46"/>
      <c r="C6" s="46"/>
      <c r="D6" s="47"/>
      <c r="E6" s="22">
        <f>E5*20%</f>
        <v>8.4</v>
      </c>
      <c r="F6" s="18">
        <f>F5*20%</f>
        <v>9.912</v>
      </c>
      <c r="G6" s="8"/>
      <c r="H6" s="9"/>
    </row>
    <row r="7" spans="1:8" ht="15">
      <c r="A7" s="45" t="s">
        <v>3</v>
      </c>
      <c r="B7" s="46"/>
      <c r="C7" s="46"/>
      <c r="D7" s="47"/>
      <c r="E7" s="23">
        <v>100</v>
      </c>
      <c r="F7" s="19">
        <f>E7*18%+E7</f>
        <v>118</v>
      </c>
      <c r="G7" s="8"/>
      <c r="H7" s="9"/>
    </row>
    <row r="8" spans="1:8" ht="73.5" customHeight="1">
      <c r="A8" s="45" t="s">
        <v>17</v>
      </c>
      <c r="B8" s="46"/>
      <c r="C8" s="46"/>
      <c r="D8" s="47"/>
      <c r="E8" s="22">
        <f>E7*50%</f>
        <v>50</v>
      </c>
      <c r="F8" s="19">
        <f>F7*50%</f>
        <v>59</v>
      </c>
      <c r="G8" s="8"/>
      <c r="H8" s="9"/>
    </row>
    <row r="9" spans="1:8" ht="15.75" thickBot="1">
      <c r="A9" s="48" t="s">
        <v>4</v>
      </c>
      <c r="B9" s="49"/>
      <c r="C9" s="49"/>
      <c r="D9" s="50"/>
      <c r="E9" s="24">
        <f>E7*25%</f>
        <v>25</v>
      </c>
      <c r="F9" s="20">
        <f>F7*25%</f>
        <v>29.5</v>
      </c>
      <c r="G9" s="8"/>
      <c r="H9" s="9"/>
    </row>
    <row r="10" spans="1:8" ht="15.75" thickBot="1">
      <c r="A10" s="51" t="s">
        <v>15</v>
      </c>
      <c r="B10" s="52"/>
      <c r="C10" s="52"/>
      <c r="D10" s="52"/>
      <c r="E10" s="52"/>
      <c r="F10" s="52"/>
      <c r="G10" s="10">
        <f>E9+E8+E7+E6+E5</f>
        <v>225.4</v>
      </c>
      <c r="H10" s="11">
        <f>F9+F8+F7+F6+F5</f>
        <v>265.972</v>
      </c>
    </row>
    <row r="11" spans="1:8" ht="18">
      <c r="A11" s="33" t="s">
        <v>9</v>
      </c>
      <c r="B11" s="34"/>
      <c r="C11" s="34"/>
      <c r="D11" s="35"/>
      <c r="E11" s="26">
        <f>E12+E16</f>
        <v>89.32000000000001</v>
      </c>
      <c r="F11" s="28">
        <f>F12+F16</f>
        <v>96.88000000000001</v>
      </c>
      <c r="G11" s="8"/>
      <c r="H11" s="9"/>
    </row>
    <row r="12" spans="1:8" ht="15">
      <c r="A12" s="36" t="s">
        <v>6</v>
      </c>
      <c r="B12" s="37"/>
      <c r="C12" s="37"/>
      <c r="D12" s="38"/>
      <c r="E12" s="27">
        <f>E15+E14+E13</f>
        <v>13.64</v>
      </c>
      <c r="F12" s="29">
        <f>F15+F14+F13</f>
        <v>13.64</v>
      </c>
      <c r="G12" s="8"/>
      <c r="H12" s="9"/>
    </row>
    <row r="13" spans="1:8" ht="15">
      <c r="A13" s="39" t="s">
        <v>10</v>
      </c>
      <c r="B13" s="40"/>
      <c r="C13" s="40"/>
      <c r="D13" s="41"/>
      <c r="E13" s="19">
        <v>4</v>
      </c>
      <c r="F13" s="22">
        <v>4</v>
      </c>
      <c r="G13" s="8"/>
      <c r="H13" s="9"/>
    </row>
    <row r="14" spans="1:8" ht="15">
      <c r="A14" s="39" t="s">
        <v>7</v>
      </c>
      <c r="B14" s="40"/>
      <c r="C14" s="40"/>
      <c r="D14" s="41"/>
      <c r="E14" s="19">
        <v>4.64</v>
      </c>
      <c r="F14" s="22">
        <v>4.64</v>
      </c>
      <c r="G14" s="8"/>
      <c r="H14" s="9"/>
    </row>
    <row r="15" spans="1:8" ht="15">
      <c r="A15" s="7" t="s">
        <v>8</v>
      </c>
      <c r="B15" s="6"/>
      <c r="C15" s="6"/>
      <c r="D15" s="25"/>
      <c r="E15" s="19">
        <v>5</v>
      </c>
      <c r="F15" s="22">
        <v>5</v>
      </c>
      <c r="G15" s="8"/>
      <c r="H15" s="9"/>
    </row>
    <row r="16" spans="1:8" ht="15">
      <c r="A16" s="36" t="s">
        <v>11</v>
      </c>
      <c r="B16" s="37"/>
      <c r="C16" s="37"/>
      <c r="D16" s="38"/>
      <c r="E16" s="27">
        <f>E17+E18</f>
        <v>75.68</v>
      </c>
      <c r="F16" s="29">
        <f>F17+F18</f>
        <v>83.24000000000001</v>
      </c>
      <c r="G16" s="8"/>
      <c r="H16" s="9"/>
    </row>
    <row r="17" spans="1:8" ht="15">
      <c r="A17" s="39" t="s">
        <v>10</v>
      </c>
      <c r="B17" s="40"/>
      <c r="C17" s="40"/>
      <c r="D17" s="41"/>
      <c r="E17" s="19">
        <v>33.68</v>
      </c>
      <c r="F17" s="22">
        <v>33.68</v>
      </c>
      <c r="G17" s="8"/>
      <c r="H17" s="9"/>
    </row>
    <row r="18" spans="1:8" ht="15.75" thickBot="1">
      <c r="A18" s="48" t="s">
        <v>12</v>
      </c>
      <c r="B18" s="49"/>
      <c r="C18" s="49"/>
      <c r="D18" s="50"/>
      <c r="E18" s="20">
        <v>42</v>
      </c>
      <c r="F18" s="24">
        <f>E18*18%+E18</f>
        <v>49.56</v>
      </c>
      <c r="G18" s="8"/>
      <c r="H18" s="9"/>
    </row>
    <row r="19" spans="1:8" ht="15.75" thickBot="1">
      <c r="A19" s="53" t="s">
        <v>16</v>
      </c>
      <c r="B19" s="54"/>
      <c r="C19" s="54"/>
      <c r="D19" s="54"/>
      <c r="E19" s="54"/>
      <c r="F19" s="54"/>
      <c r="G19" s="10">
        <f>G10+E11</f>
        <v>314.72</v>
      </c>
      <c r="H19" s="12">
        <f>H10+F11</f>
        <v>362.852</v>
      </c>
    </row>
  </sheetData>
  <sheetProtection/>
  <mergeCells count="15">
    <mergeCell ref="A19:F19"/>
    <mergeCell ref="A13:D13"/>
    <mergeCell ref="A14:D14"/>
    <mergeCell ref="A12:D12"/>
    <mergeCell ref="A16:D16"/>
    <mergeCell ref="A17:D17"/>
    <mergeCell ref="A4:D4"/>
    <mergeCell ref="A10:F10"/>
    <mergeCell ref="A18:D18"/>
    <mergeCell ref="A7:D7"/>
    <mergeCell ref="A8:D8"/>
    <mergeCell ref="A9:D9"/>
    <mergeCell ref="A5:D5"/>
    <mergeCell ref="A6:D6"/>
    <mergeCell ref="A11:D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Vist-Ug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 V. Tabrin</dc:creator>
  <cp:keywords/>
  <dc:description/>
  <cp:lastModifiedBy>Sergey V. Tabrin</cp:lastModifiedBy>
  <dcterms:created xsi:type="dcterms:W3CDTF">2010-05-13T10:38:35Z</dcterms:created>
  <dcterms:modified xsi:type="dcterms:W3CDTF">2010-06-10T12:18:49Z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