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" yWindow="4515" windowWidth="9720" windowHeight="4575"/>
  </bookViews>
  <sheets>
    <sheet name="январь 06" sheetId="3" r:id="rId1"/>
  </sheets>
  <definedNames>
    <definedName name="_xlnm.Print_Area" localSheetId="0">'январь 06'!$A$1:$K$54</definedName>
  </definedNames>
  <calcPr calcId="125725" refMode="R1C1"/>
</workbook>
</file>

<file path=xl/calcChain.xml><?xml version="1.0" encoding="utf-8"?>
<calcChain xmlns="http://schemas.openxmlformats.org/spreadsheetml/2006/main">
  <c r="J33" i="3"/>
  <c r="J48"/>
  <c r="J51"/>
  <c r="J52"/>
  <c r="K51"/>
  <c r="J50"/>
  <c r="J49"/>
  <c r="K48"/>
  <c r="K45"/>
  <c r="J45"/>
  <c r="J42"/>
  <c r="J44"/>
  <c r="J43"/>
  <c r="K42"/>
  <c r="K39"/>
  <c r="J39"/>
  <c r="K36"/>
  <c r="J36"/>
  <c r="K33"/>
  <c r="K30"/>
  <c r="J30"/>
  <c r="K27"/>
  <c r="J27"/>
  <c r="K24"/>
  <c r="J24"/>
  <c r="K22"/>
  <c r="J22"/>
  <c r="K19"/>
  <c r="J19"/>
  <c r="K16"/>
  <c r="J16"/>
  <c r="K13"/>
  <c r="J13"/>
  <c r="D52"/>
  <c r="D51"/>
  <c r="D25"/>
  <c r="D28"/>
  <c r="C29"/>
  <c r="D29"/>
  <c r="C30"/>
  <c r="D30"/>
  <c r="D31"/>
  <c r="C32"/>
  <c r="D32" s="1"/>
  <c r="C33"/>
  <c r="D33"/>
  <c r="D35"/>
  <c r="C36"/>
  <c r="D36"/>
  <c r="D38"/>
  <c r="C40"/>
  <c r="D40" s="1"/>
  <c r="C41"/>
  <c r="D41"/>
  <c r="D42"/>
  <c r="C43"/>
  <c r="D43" s="1"/>
  <c r="C44"/>
  <c r="D44"/>
  <c r="D45"/>
  <c r="D21"/>
  <c r="D17"/>
  <c r="D13"/>
  <c r="C23"/>
  <c r="D23" s="1"/>
  <c r="C19"/>
  <c r="D19" s="1"/>
  <c r="C15"/>
  <c r="D15" s="1"/>
  <c r="I49"/>
  <c r="K49" s="1"/>
  <c r="I46"/>
  <c r="K46" s="1"/>
  <c r="H46"/>
  <c r="J46" s="1"/>
  <c r="I43"/>
  <c r="K43" s="1"/>
  <c r="I40"/>
  <c r="K40" s="1"/>
  <c r="H40"/>
  <c r="J40" s="1"/>
  <c r="I37"/>
  <c r="K37" s="1"/>
  <c r="H37"/>
  <c r="J37" s="1"/>
  <c r="I34"/>
  <c r="K34" s="1"/>
  <c r="H34"/>
  <c r="J34" s="1"/>
  <c r="I31"/>
  <c r="K31" s="1"/>
  <c r="H31"/>
  <c r="J31" s="1"/>
  <c r="I28"/>
  <c r="K28" s="1"/>
  <c r="H28"/>
  <c r="J28" s="1"/>
  <c r="I25"/>
  <c r="K25" s="1"/>
  <c r="H25"/>
  <c r="J25" s="1"/>
  <c r="I20"/>
  <c r="K20" s="1"/>
  <c r="H20"/>
  <c r="J20" s="1"/>
  <c r="I17"/>
  <c r="K17" s="1"/>
  <c r="H17"/>
  <c r="J17" s="1"/>
  <c r="I14"/>
  <c r="K14" s="1"/>
  <c r="H14"/>
  <c r="J14" s="1"/>
  <c r="I18"/>
  <c r="K18" s="1"/>
  <c r="H18"/>
  <c r="J18" s="1"/>
  <c r="I50"/>
  <c r="K50" s="1"/>
  <c r="I47"/>
  <c r="K47" s="1"/>
  <c r="H47"/>
  <c r="J47" s="1"/>
  <c r="I44"/>
  <c r="K44" s="1"/>
  <c r="I41"/>
  <c r="K41" s="1"/>
  <c r="H41"/>
  <c r="J41" s="1"/>
  <c r="I38"/>
  <c r="K38" s="1"/>
  <c r="H38"/>
  <c r="J38" s="1"/>
  <c r="I35"/>
  <c r="K35" s="1"/>
  <c r="H35"/>
  <c r="J35" s="1"/>
  <c r="I32"/>
  <c r="K32" s="1"/>
  <c r="H32"/>
  <c r="J32" s="1"/>
  <c r="I29"/>
  <c r="K29" s="1"/>
  <c r="H29"/>
  <c r="J29" s="1"/>
  <c r="I26"/>
  <c r="K26" s="1"/>
  <c r="H26"/>
  <c r="J26" s="1"/>
  <c r="I23"/>
  <c r="K23" s="1"/>
  <c r="H23"/>
  <c r="J23" s="1"/>
  <c r="H21"/>
  <c r="J21" s="1"/>
  <c r="I21"/>
  <c r="K21" s="1"/>
  <c r="I15"/>
  <c r="K15" s="1"/>
  <c r="H15"/>
  <c r="J15" s="1"/>
  <c r="C22"/>
  <c r="D22" s="1"/>
  <c r="C24"/>
  <c r="D24" s="1"/>
  <c r="C20"/>
  <c r="D20" s="1"/>
  <c r="C18"/>
  <c r="D18" s="1"/>
  <c r="C16"/>
  <c r="D16" s="1"/>
  <c r="C14"/>
  <c r="D14" s="1"/>
</calcChain>
</file>

<file path=xl/sharedStrings.xml><?xml version="1.0" encoding="utf-8"?>
<sst xmlns="http://schemas.openxmlformats.org/spreadsheetml/2006/main" count="150" uniqueCount="72">
  <si>
    <t>Фасовка</t>
  </si>
  <si>
    <t>Наименование</t>
  </si>
  <si>
    <t>серая, черная</t>
  </si>
  <si>
    <t>белая</t>
  </si>
  <si>
    <t>банка 1 кг</t>
  </si>
  <si>
    <t>банка 0,5 кг</t>
  </si>
  <si>
    <t>-</t>
  </si>
  <si>
    <t>бежевая</t>
  </si>
  <si>
    <t>коричневая</t>
  </si>
  <si>
    <t>Глянц.</t>
  </si>
  <si>
    <t>красно-кор.</t>
  </si>
  <si>
    <t>банка 2,5 кг</t>
  </si>
  <si>
    <t>Грунтовка ГФ-021</t>
  </si>
  <si>
    <t>П/глянц</t>
  </si>
  <si>
    <t>Цена, руб.</t>
  </si>
  <si>
    <t>1 кг</t>
  </si>
  <si>
    <t>Растворители</t>
  </si>
  <si>
    <t>уайт-спирит</t>
  </si>
  <si>
    <t>Эмаль ПФ-133, ПФ-115</t>
  </si>
  <si>
    <t>синяя</t>
  </si>
  <si>
    <t>св. серая</t>
  </si>
  <si>
    <t>серо-голубая,</t>
  </si>
  <si>
    <t>слон. кость,</t>
  </si>
  <si>
    <t>серебристая</t>
  </si>
  <si>
    <t xml:space="preserve">оранжевая </t>
  </si>
  <si>
    <t>канистра 5 л</t>
  </si>
  <si>
    <t>канистра 10 л</t>
  </si>
  <si>
    <t>1 л, без тары</t>
  </si>
  <si>
    <t>банка 3 кг</t>
  </si>
  <si>
    <t>сиреневая,</t>
  </si>
  <si>
    <t>Эмаль быстросох. ПФ-115 СПРИНТ</t>
  </si>
  <si>
    <t>бирюза,</t>
  </si>
  <si>
    <t>майская зелень</t>
  </si>
  <si>
    <t xml:space="preserve">Эмаль ПФ-266 </t>
  </si>
  <si>
    <t>для пола</t>
  </si>
  <si>
    <t>темная бирюза</t>
  </si>
  <si>
    <t>Грунтовка ГФ-021 антикоррозионная (а/к)</t>
  </si>
  <si>
    <t>Грунтовка ГФ-021 "Колорит" быстросохнущая а/к</t>
  </si>
  <si>
    <r>
      <t xml:space="preserve">646 </t>
    </r>
    <r>
      <rPr>
        <sz val="9"/>
        <rFont val="Arial Cyr"/>
        <family val="2"/>
        <charset val="204"/>
      </rPr>
      <t>(ГОСТ 18188-72),</t>
    </r>
  </si>
  <si>
    <t>супербелая</t>
  </si>
  <si>
    <t>голубая,</t>
  </si>
  <si>
    <t>хаки</t>
  </si>
  <si>
    <t>красная</t>
  </si>
  <si>
    <t>шоколад</t>
  </si>
  <si>
    <t>фисташковая,</t>
  </si>
  <si>
    <t>вишня, зеленая,</t>
  </si>
  <si>
    <t>салатовая</t>
  </si>
  <si>
    <t>отдельный прайс</t>
  </si>
  <si>
    <t>оранжевая светопр.</t>
  </si>
  <si>
    <t>от 94,0</t>
  </si>
  <si>
    <t>серая, черная,белая</t>
  </si>
  <si>
    <t>NEW!</t>
  </si>
  <si>
    <t>Грунт-эмаль ПФ-1333 белая</t>
  </si>
  <si>
    <t>желтая,</t>
  </si>
  <si>
    <t>БАЗА</t>
  </si>
  <si>
    <t>голубая, зеленая, желтая, оранжевая</t>
  </si>
  <si>
    <t xml:space="preserve">30 кг / 60 кг </t>
  </si>
  <si>
    <t>При покупке товара менее 1 упаковки цена увеличивается на 15%</t>
  </si>
  <si>
    <t>Цены указанны с учетом НДС</t>
  </si>
  <si>
    <t xml:space="preserve"> от  94</t>
  </si>
  <si>
    <r>
      <t xml:space="preserve">RAL 6018 Икарус </t>
    </r>
    <r>
      <rPr>
        <b/>
        <sz val="9"/>
        <rFont val="Arial Cyr"/>
        <charset val="204"/>
      </rPr>
      <t>(зеленая)</t>
    </r>
  </si>
  <si>
    <r>
      <t>RAL 1016</t>
    </r>
    <r>
      <rPr>
        <b/>
        <sz val="9"/>
        <rFont val="Arial Cyr"/>
        <charset val="204"/>
      </rPr>
      <t xml:space="preserve"> Желтая</t>
    </r>
  </si>
  <si>
    <r>
      <t xml:space="preserve">ПРАЙС-ЛИСТ
на лакокрасочную продукцию  КОЛОРИТ
</t>
    </r>
    <r>
      <rPr>
        <sz val="8"/>
        <rFont val="Arial Cyr"/>
        <charset val="204"/>
      </rPr>
      <t>СОБСТВЕННОЕ ПРОИЗВОДСТВО</t>
    </r>
  </si>
  <si>
    <r>
      <t xml:space="preserve">     Цена, руб.     </t>
    </r>
    <r>
      <rPr>
        <sz val="9"/>
        <rFont val="Arial Cyr"/>
        <charset val="204"/>
      </rPr>
      <t>первая строчка - за 1 кг</t>
    </r>
  </si>
  <si>
    <r>
      <t xml:space="preserve">Цена, руб.
</t>
    </r>
    <r>
      <rPr>
        <sz val="10"/>
        <rFont val="Arial Cyr"/>
        <charset val="204"/>
      </rPr>
      <t>первая строчка -</t>
    </r>
    <r>
      <rPr>
        <b/>
        <sz val="10"/>
        <rFont val="Arial Cyr"/>
        <family val="2"/>
        <charset val="204"/>
      </rPr>
      <t xml:space="preserve"> з</t>
    </r>
    <r>
      <rPr>
        <sz val="10"/>
        <rFont val="Arial Cyr"/>
        <charset val="204"/>
      </rPr>
      <t>а 1 кг</t>
    </r>
  </si>
  <si>
    <t xml:space="preserve"> </t>
  </si>
  <si>
    <t>Оптовые цены на Апрель 2014 года</t>
  </si>
  <si>
    <t xml:space="preserve">т.серая RAL 7012 </t>
  </si>
  <si>
    <t>Белая RAL 9016</t>
  </si>
  <si>
    <t>черная(матовая)</t>
  </si>
  <si>
    <t>серая, черная, красно-коричневая, белая,Зеленая</t>
  </si>
  <si>
    <t>св.голубая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</si>
</sst>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0">
    <font>
      <sz val="10"/>
      <name val="Arial Cyr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i/>
      <sz val="9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i/>
      <sz val="8"/>
      <name val="Arial Cyr"/>
      <family val="2"/>
      <charset val="204"/>
    </font>
    <font>
      <b/>
      <sz val="11"/>
      <name val="Bookman Old Style"/>
      <family val="1"/>
    </font>
    <font>
      <b/>
      <sz val="14"/>
      <name val="Arial Cyr"/>
      <family val="2"/>
      <charset val="204"/>
    </font>
    <font>
      <i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0"/>
      <color indexed="8"/>
      <name val="Arial Cyr"/>
      <charset val="204"/>
    </font>
    <font>
      <b/>
      <i/>
      <sz val="9"/>
      <name val="Arial Cyr"/>
      <charset val="204"/>
    </font>
    <font>
      <u/>
      <sz val="10"/>
      <color theme="10"/>
      <name val="Arial Cyr"/>
      <charset val="204"/>
    </font>
    <font>
      <sz val="9"/>
      <color rgb="FFC00000"/>
      <name val="Arial Cyr"/>
      <family val="2"/>
      <charset val="204"/>
    </font>
    <font>
      <b/>
      <i/>
      <sz val="9"/>
      <color rgb="FFC00000"/>
      <name val="Arial Cyr"/>
      <family val="2"/>
      <charset val="204"/>
    </font>
    <font>
      <i/>
      <sz val="9"/>
      <color rgb="FFC00000"/>
      <name val="Arial Cyr"/>
      <family val="2"/>
      <charset val="204"/>
    </font>
    <font>
      <b/>
      <sz val="10"/>
      <color rgb="FFC00000"/>
      <name val="Arial Cyr"/>
      <family val="2"/>
      <charset val="204"/>
    </font>
    <font>
      <b/>
      <sz val="9"/>
      <name val="Arial Cyr"/>
      <charset val="204"/>
    </font>
    <font>
      <b/>
      <i/>
      <sz val="8"/>
      <name val="Arial Cyr"/>
      <family val="2"/>
      <charset val="204"/>
    </font>
    <font>
      <i/>
      <sz val="9"/>
      <name val="Arial Cyr"/>
      <charset val="204"/>
    </font>
    <font>
      <b/>
      <sz val="10"/>
      <color rgb="FFC00000"/>
      <name val="Arial Cyr"/>
      <charset val="204"/>
    </font>
    <font>
      <b/>
      <sz val="9"/>
      <color rgb="FFC00000"/>
      <name val="Arial Cyr"/>
      <charset val="204"/>
    </font>
    <font>
      <sz val="9"/>
      <color rgb="FFC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2" fillId="0" borderId="0" xfId="0" applyNumberFormat="1" applyFont="1" applyBorder="1"/>
    <xf numFmtId="0" fontId="2" fillId="0" borderId="0" xfId="0" applyFont="1" applyAlignment="1">
      <alignment horizontal="left"/>
    </xf>
    <xf numFmtId="0" fontId="0" fillId="0" borderId="0" xfId="0" applyBorder="1"/>
    <xf numFmtId="0" fontId="7" fillId="0" borderId="0" xfId="0" applyFont="1"/>
    <xf numFmtId="164" fontId="2" fillId="0" borderId="0" xfId="0" applyNumberFormat="1" applyFont="1" applyBorder="1" applyAlignment="1">
      <alignment horizontal="right"/>
    </xf>
    <xf numFmtId="0" fontId="5" fillId="0" borderId="0" xfId="0" applyFont="1"/>
    <xf numFmtId="164" fontId="9" fillId="0" borderId="0" xfId="0" applyNumberFormat="1" applyFont="1" applyBorder="1" applyAlignment="1">
      <alignment horizontal="center"/>
    </xf>
    <xf numFmtId="0" fontId="8" fillId="0" borderId="6" xfId="0" applyFont="1" applyBorder="1" applyAlignment="1"/>
    <xf numFmtId="0" fontId="6" fillId="0" borderId="0" xfId="0" applyFont="1" applyAlignment="1">
      <alignment horizontal="left"/>
    </xf>
    <xf numFmtId="164" fontId="2" fillId="0" borderId="1" xfId="0" applyNumberFormat="1" applyFont="1" applyBorder="1"/>
    <xf numFmtId="0" fontId="4" fillId="0" borderId="0" xfId="0" applyFont="1"/>
    <xf numFmtId="0" fontId="0" fillId="0" borderId="0" xfId="0" applyAlignment="1"/>
    <xf numFmtId="0" fontId="5" fillId="0" borderId="0" xfId="0" applyFont="1" applyAlignment="1"/>
    <xf numFmtId="0" fontId="7" fillId="0" borderId="0" xfId="0" applyFont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9" fillId="0" borderId="0" xfId="0" applyFont="1"/>
    <xf numFmtId="0" fontId="0" fillId="0" borderId="0" xfId="0" applyBorder="1" applyAlignment="1"/>
    <xf numFmtId="0" fontId="17" fillId="0" borderId="0" xfId="1" applyFont="1" applyAlignment="1" applyProtection="1"/>
    <xf numFmtId="164" fontId="2" fillId="0" borderId="11" xfId="0" applyNumberFormat="1" applyFont="1" applyFill="1" applyBorder="1" applyAlignment="1">
      <alignment horizontal="right"/>
    </xf>
    <xf numFmtId="0" fontId="0" fillId="0" borderId="0" xfId="0" applyFill="1"/>
    <xf numFmtId="164" fontId="2" fillId="0" borderId="7" xfId="0" applyNumberFormat="1" applyFont="1" applyFill="1" applyBorder="1"/>
    <xf numFmtId="164" fontId="2" fillId="0" borderId="9" xfId="0" applyNumberFormat="1" applyFont="1" applyFill="1" applyBorder="1"/>
    <xf numFmtId="0" fontId="13" fillId="0" borderId="0" xfId="0" applyFont="1"/>
    <xf numFmtId="0" fontId="15" fillId="0" borderId="0" xfId="0" applyFont="1" applyBorder="1" applyAlignment="1"/>
    <xf numFmtId="164" fontId="2" fillId="0" borderId="8" xfId="0" applyNumberFormat="1" applyFont="1" applyBorder="1"/>
    <xf numFmtId="0" fontId="3" fillId="0" borderId="14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vertical="center"/>
    </xf>
    <xf numFmtId="164" fontId="2" fillId="0" borderId="22" xfId="0" applyNumberFormat="1" applyFont="1" applyBorder="1" applyAlignment="1">
      <alignment horizontal="right"/>
    </xf>
    <xf numFmtId="164" fontId="2" fillId="0" borderId="5" xfId="0" applyNumberFormat="1" applyFont="1" applyBorder="1"/>
    <xf numFmtId="164" fontId="2" fillId="0" borderId="23" xfId="0" applyNumberFormat="1" applyFont="1" applyBorder="1" applyAlignment="1">
      <alignment horizontal="right"/>
    </xf>
    <xf numFmtId="164" fontId="2" fillId="0" borderId="17" xfId="0" applyNumberFormat="1" applyFont="1" applyBorder="1"/>
    <xf numFmtId="164" fontId="2" fillId="0" borderId="13" xfId="0" applyNumberFormat="1" applyFont="1" applyBorder="1"/>
    <xf numFmtId="164" fontId="2" fillId="0" borderId="12" xfId="0" applyNumberFormat="1" applyFont="1" applyBorder="1"/>
    <xf numFmtId="164" fontId="2" fillId="0" borderId="4" xfId="0" applyNumberFormat="1" applyFont="1" applyBorder="1"/>
    <xf numFmtId="164" fontId="2" fillId="0" borderId="27" xfId="0" applyNumberFormat="1" applyFont="1" applyBorder="1" applyAlignment="1">
      <alignment horizontal="right"/>
    </xf>
    <xf numFmtId="0" fontId="8" fillId="0" borderId="14" xfId="0" applyFont="1" applyBorder="1" applyAlignment="1"/>
    <xf numFmtId="164" fontId="6" fillId="0" borderId="38" xfId="0" applyNumberFormat="1" applyFont="1" applyBorder="1"/>
    <xf numFmtId="164" fontId="6" fillId="0" borderId="15" xfId="0" applyNumberFormat="1" applyFont="1" applyBorder="1"/>
    <xf numFmtId="164" fontId="2" fillId="0" borderId="16" xfId="0" applyNumberFormat="1" applyFont="1" applyBorder="1" applyAlignment="1">
      <alignment horizontal="right"/>
    </xf>
    <xf numFmtId="164" fontId="2" fillId="0" borderId="10" xfId="0" applyNumberFormat="1" applyFont="1" applyBorder="1"/>
    <xf numFmtId="0" fontId="8" fillId="0" borderId="14" xfId="0" applyFont="1" applyBorder="1" applyAlignment="1">
      <alignment horizontal="left" vertical="center"/>
    </xf>
    <xf numFmtId="164" fontId="2" fillId="0" borderId="38" xfId="0" applyNumberFormat="1" applyFont="1" applyBorder="1"/>
    <xf numFmtId="164" fontId="18" fillId="0" borderId="15" xfId="0" applyNumberFormat="1" applyFont="1" applyBorder="1" applyAlignment="1">
      <alignment horizontal="right" vertical="center"/>
    </xf>
    <xf numFmtId="0" fontId="8" fillId="0" borderId="37" xfId="0" applyFont="1" applyBorder="1" applyAlignment="1"/>
    <xf numFmtId="164" fontId="2" fillId="0" borderId="43" xfId="0" applyNumberFormat="1" applyFont="1" applyBorder="1" applyAlignment="1">
      <alignment horizontal="right"/>
    </xf>
    <xf numFmtId="164" fontId="2" fillId="0" borderId="44" xfId="0" applyNumberFormat="1" applyFont="1" applyBorder="1" applyAlignment="1">
      <alignment horizontal="right"/>
    </xf>
    <xf numFmtId="0" fontId="2" fillId="0" borderId="37" xfId="0" applyFont="1" applyBorder="1" applyAlignment="1">
      <alignment horizontal="left" vertical="center" wrapText="1"/>
    </xf>
    <xf numFmtId="164" fontId="3" fillId="0" borderId="45" xfId="0" applyNumberFormat="1" applyFont="1" applyBorder="1" applyAlignment="1">
      <alignment vertical="center"/>
    </xf>
    <xf numFmtId="0" fontId="0" fillId="0" borderId="0" xfId="0" applyBorder="1" applyAlignment="1">
      <alignment horizontal="right"/>
    </xf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164" fontId="2" fillId="0" borderId="22" xfId="0" applyNumberFormat="1" applyFont="1" applyFill="1" applyBorder="1" applyAlignment="1">
      <alignment horizontal="right"/>
    </xf>
    <xf numFmtId="164" fontId="2" fillId="0" borderId="9" xfId="0" applyNumberFormat="1" applyFont="1" applyFill="1" applyBorder="1" applyAlignment="1">
      <alignment horizontal="right"/>
    </xf>
    <xf numFmtId="164" fontId="2" fillId="0" borderId="23" xfId="0" applyNumberFormat="1" applyFont="1" applyFill="1" applyBorder="1" applyAlignment="1">
      <alignment horizontal="right"/>
    </xf>
    <xf numFmtId="164" fontId="2" fillId="0" borderId="44" xfId="0" applyNumberFormat="1" applyFont="1" applyFill="1" applyBorder="1" applyAlignment="1">
      <alignment horizontal="right"/>
    </xf>
    <xf numFmtId="164" fontId="2" fillId="0" borderId="34" xfId="0" applyNumberFormat="1" applyFont="1" applyFill="1" applyBorder="1"/>
    <xf numFmtId="164" fontId="20" fillId="2" borderId="20" xfId="0" applyNumberFormat="1" applyFont="1" applyFill="1" applyBorder="1" applyAlignment="1"/>
    <xf numFmtId="164" fontId="20" fillId="2" borderId="9" xfId="0" applyNumberFormat="1" applyFont="1" applyFill="1" applyBorder="1" applyAlignment="1"/>
    <xf numFmtId="164" fontId="20" fillId="2" borderId="9" xfId="0" applyNumberFormat="1" applyFont="1" applyFill="1" applyBorder="1" applyAlignment="1">
      <alignment horizontal="right"/>
    </xf>
    <xf numFmtId="164" fontId="20" fillId="2" borderId="5" xfId="0" applyNumberFormat="1" applyFont="1" applyFill="1" applyBorder="1" applyAlignment="1"/>
    <xf numFmtId="164" fontId="20" fillId="2" borderId="2" xfId="0" applyNumberFormat="1" applyFont="1" applyFill="1" applyBorder="1" applyAlignment="1"/>
    <xf numFmtId="164" fontId="20" fillId="2" borderId="3" xfId="0" applyNumberFormat="1" applyFont="1" applyFill="1" applyBorder="1" applyAlignment="1">
      <alignment vertical="center"/>
    </xf>
    <xf numFmtId="164" fontId="21" fillId="2" borderId="15" xfId="0" applyNumberFormat="1" applyFont="1" applyFill="1" applyBorder="1" applyAlignment="1">
      <alignment horizontal="right" vertical="center"/>
    </xf>
    <xf numFmtId="164" fontId="20" fillId="2" borderId="1" xfId="0" applyNumberFormat="1" applyFont="1" applyFill="1" applyBorder="1" applyAlignment="1">
      <alignment horizontal="right" vertical="center"/>
    </xf>
    <xf numFmtId="165" fontId="20" fillId="2" borderId="2" xfId="0" applyNumberFormat="1" applyFont="1" applyFill="1" applyBorder="1" applyAlignment="1"/>
    <xf numFmtId="165" fontId="20" fillId="2" borderId="9" xfId="0" applyNumberFormat="1" applyFont="1" applyFill="1" applyBorder="1" applyAlignment="1"/>
    <xf numFmtId="165" fontId="20" fillId="2" borderId="5" xfId="0" applyNumberFormat="1" applyFont="1" applyFill="1" applyBorder="1" applyAlignment="1"/>
    <xf numFmtId="164" fontId="20" fillId="2" borderId="36" xfId="0" applyNumberFormat="1" applyFont="1" applyFill="1" applyBorder="1" applyAlignment="1">
      <alignment horizontal="right"/>
    </xf>
    <xf numFmtId="0" fontId="13" fillId="0" borderId="39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7" fillId="0" borderId="30" xfId="0" applyFont="1" applyBorder="1" applyAlignment="1">
      <alignment wrapText="1"/>
    </xf>
    <xf numFmtId="0" fontId="13" fillId="0" borderId="18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165" fontId="20" fillId="2" borderId="3" xfId="0" applyNumberFormat="1" applyFont="1" applyFill="1" applyBorder="1" applyAlignment="1">
      <alignment horizontal="right" vertical="center"/>
    </xf>
    <xf numFmtId="0" fontId="8" fillId="0" borderId="28" xfId="0" applyFont="1" applyBorder="1" applyAlignment="1"/>
    <xf numFmtId="164" fontId="20" fillId="2" borderId="20" xfId="0" applyNumberFormat="1" applyFont="1" applyFill="1" applyBorder="1" applyAlignment="1">
      <alignment horizontal="right"/>
    </xf>
    <xf numFmtId="164" fontId="20" fillId="2" borderId="5" xfId="0" applyNumberFormat="1" applyFont="1" applyFill="1" applyBorder="1" applyAlignment="1">
      <alignment horizontal="right"/>
    </xf>
    <xf numFmtId="164" fontId="20" fillId="2" borderId="7" xfId="0" applyNumberFormat="1" applyFont="1" applyFill="1" applyBorder="1" applyAlignment="1">
      <alignment horizontal="right"/>
    </xf>
    <xf numFmtId="164" fontId="20" fillId="2" borderId="1" xfId="0" applyNumberFormat="1" applyFont="1" applyFill="1" applyBorder="1" applyAlignment="1">
      <alignment horizontal="right"/>
    </xf>
    <xf numFmtId="164" fontId="23" fillId="2" borderId="15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/>
    </xf>
    <xf numFmtId="164" fontId="22" fillId="2" borderId="1" xfId="0" applyNumberFormat="1" applyFont="1" applyFill="1" applyBorder="1" applyAlignment="1">
      <alignment horizontal="center"/>
    </xf>
    <xf numFmtId="164" fontId="22" fillId="2" borderId="8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5" fillId="0" borderId="31" xfId="0" applyFont="1" applyBorder="1" applyAlignment="1">
      <alignment wrapText="1"/>
    </xf>
    <xf numFmtId="164" fontId="20" fillId="2" borderId="47" xfId="0" applyNumberFormat="1" applyFont="1" applyFill="1" applyBorder="1" applyAlignment="1">
      <alignment horizontal="right"/>
    </xf>
    <xf numFmtId="0" fontId="5" fillId="0" borderId="37" xfId="0" applyFont="1" applyBorder="1" applyAlignment="1">
      <alignment wrapText="1"/>
    </xf>
    <xf numFmtId="164" fontId="2" fillId="0" borderId="49" xfId="0" applyNumberFormat="1" applyFont="1" applyFill="1" applyBorder="1" applyAlignment="1">
      <alignment horizontal="right"/>
    </xf>
    <xf numFmtId="164" fontId="5" fillId="0" borderId="37" xfId="0" applyNumberFormat="1" applyFont="1" applyBorder="1"/>
    <xf numFmtId="164" fontId="2" fillId="0" borderId="3" xfId="0" applyNumberFormat="1" applyFont="1" applyFill="1" applyBorder="1" applyAlignment="1">
      <alignment horizontal="right"/>
    </xf>
    <xf numFmtId="0" fontId="5" fillId="0" borderId="14" xfId="0" applyFont="1" applyBorder="1"/>
    <xf numFmtId="0" fontId="0" fillId="0" borderId="37" xfId="0" applyBorder="1"/>
    <xf numFmtId="164" fontId="20" fillId="2" borderId="50" xfId="0" applyNumberFormat="1" applyFont="1" applyFill="1" applyBorder="1" applyAlignment="1">
      <alignment horizontal="right"/>
    </xf>
    <xf numFmtId="164" fontId="20" fillId="2" borderId="34" xfId="0" applyNumberFormat="1" applyFont="1" applyFill="1" applyBorder="1" applyAlignment="1">
      <alignment horizontal="right"/>
    </xf>
    <xf numFmtId="164" fontId="2" fillId="0" borderId="5" xfId="0" applyNumberFormat="1" applyFont="1" applyFill="1" applyBorder="1" applyAlignment="1">
      <alignment horizontal="right"/>
    </xf>
    <xf numFmtId="164" fontId="5" fillId="0" borderId="31" xfId="0" applyNumberFormat="1" applyFont="1" applyBorder="1"/>
    <xf numFmtId="164" fontId="5" fillId="0" borderId="33" xfId="0" applyNumberFormat="1" applyFont="1" applyBorder="1"/>
    <xf numFmtId="164" fontId="20" fillId="2" borderId="51" xfId="0" applyNumberFormat="1" applyFont="1" applyFill="1" applyBorder="1" applyAlignment="1">
      <alignment horizontal="right"/>
    </xf>
    <xf numFmtId="0" fontId="5" fillId="0" borderId="33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5" fillId="0" borderId="0" xfId="0" applyFont="1" applyAlignment="1"/>
    <xf numFmtId="164" fontId="26" fillId="0" borderId="0" xfId="0" applyNumberFormat="1" applyFont="1" applyFill="1" applyBorder="1"/>
    <xf numFmtId="0" fontId="12" fillId="0" borderId="0" xfId="0" applyFont="1"/>
    <xf numFmtId="164" fontId="24" fillId="0" borderId="17" xfId="0" applyNumberFormat="1" applyFont="1" applyBorder="1"/>
    <xf numFmtId="164" fontId="24" fillId="0" borderId="21" xfId="0" applyNumberFormat="1" applyFont="1" applyBorder="1" applyAlignment="1">
      <alignment horizontal="right"/>
    </xf>
    <xf numFmtId="164" fontId="24" fillId="0" borderId="27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0" fontId="5" fillId="0" borderId="30" xfId="0" applyFont="1" applyBorder="1"/>
    <xf numFmtId="164" fontId="2" fillId="0" borderId="5" xfId="0" applyNumberFormat="1" applyFont="1" applyFill="1" applyBorder="1"/>
    <xf numFmtId="0" fontId="5" fillId="0" borderId="29" xfId="0" applyFont="1" applyBorder="1"/>
    <xf numFmtId="164" fontId="24" fillId="0" borderId="43" xfId="0" applyNumberFormat="1" applyFont="1" applyFill="1" applyBorder="1" applyAlignment="1">
      <alignment horizontal="right"/>
    </xf>
    <xf numFmtId="164" fontId="24" fillId="0" borderId="2" xfId="0" applyNumberFormat="1" applyFont="1" applyBorder="1"/>
    <xf numFmtId="164" fontId="24" fillId="0" borderId="8" xfId="0" applyNumberFormat="1" applyFont="1" applyBorder="1"/>
    <xf numFmtId="0" fontId="27" fillId="2" borderId="1" xfId="0" applyFont="1" applyFill="1" applyBorder="1" applyAlignment="1">
      <alignment horizontal="right"/>
    </xf>
    <xf numFmtId="164" fontId="28" fillId="2" borderId="1" xfId="0" applyNumberFormat="1" applyFont="1" applyFill="1" applyBorder="1"/>
    <xf numFmtId="164" fontId="24" fillId="0" borderId="1" xfId="0" applyNumberFormat="1" applyFont="1" applyFill="1" applyBorder="1" applyAlignment="1">
      <alignment horizontal="right"/>
    </xf>
    <xf numFmtId="164" fontId="24" fillId="0" borderId="38" xfId="0" applyNumberFormat="1" applyFont="1" applyBorder="1"/>
    <xf numFmtId="164" fontId="2" fillId="0" borderId="3" xfId="0" applyNumberFormat="1" applyFont="1" applyFill="1" applyBorder="1"/>
    <xf numFmtId="164" fontId="20" fillId="2" borderId="2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164" fontId="24" fillId="0" borderId="27" xfId="0" applyNumberFormat="1" applyFont="1" applyFill="1" applyBorder="1" applyAlignment="1">
      <alignment horizontal="right"/>
    </xf>
    <xf numFmtId="164" fontId="24" fillId="0" borderId="20" xfId="0" applyNumberFormat="1" applyFont="1" applyBorder="1"/>
    <xf numFmtId="164" fontId="2" fillId="0" borderId="33" xfId="0" applyNumberFormat="1" applyFont="1" applyBorder="1"/>
    <xf numFmtId="164" fontId="16" fillId="0" borderId="37" xfId="0" applyNumberFormat="1" applyFont="1" applyBorder="1"/>
    <xf numFmtId="164" fontId="28" fillId="2" borderId="52" xfId="0" applyNumberFormat="1" applyFont="1" applyFill="1" applyBorder="1" applyAlignment="1">
      <alignment horizontal="right"/>
    </xf>
    <xf numFmtId="164" fontId="28" fillId="2" borderId="53" xfId="0" applyNumberFormat="1" applyFont="1" applyFill="1" applyBorder="1" applyAlignment="1">
      <alignment horizontal="right"/>
    </xf>
    <xf numFmtId="164" fontId="24" fillId="0" borderId="53" xfId="0" applyNumberFormat="1" applyFont="1" applyFill="1" applyBorder="1" applyAlignment="1">
      <alignment horizontal="right"/>
    </xf>
    <xf numFmtId="164" fontId="24" fillId="0" borderId="54" xfId="0" applyNumberFormat="1" applyFont="1" applyFill="1" applyBorder="1" applyAlignment="1">
      <alignment horizontal="right"/>
    </xf>
    <xf numFmtId="164" fontId="3" fillId="0" borderId="16" xfId="0" applyNumberFormat="1" applyFont="1" applyBorder="1" applyAlignment="1">
      <alignment horizontal="center" vertical="center" wrapText="1"/>
    </xf>
    <xf numFmtId="164" fontId="15" fillId="0" borderId="9" xfId="0" applyNumberFormat="1" applyFont="1" applyFill="1" applyBorder="1"/>
    <xf numFmtId="164" fontId="29" fillId="2" borderId="7" xfId="0" applyNumberFormat="1" applyFont="1" applyFill="1" applyBorder="1" applyAlignment="1">
      <alignment horizontal="right"/>
    </xf>
    <xf numFmtId="164" fontId="15" fillId="0" borderId="11" xfId="0" applyNumberFormat="1" applyFont="1" applyFill="1" applyBorder="1" applyAlignment="1">
      <alignment horizontal="right"/>
    </xf>
    <xf numFmtId="164" fontId="15" fillId="0" borderId="49" xfId="0" applyNumberFormat="1" applyFont="1" applyFill="1" applyBorder="1" applyAlignment="1">
      <alignment horizontal="right"/>
    </xf>
    <xf numFmtId="164" fontId="15" fillId="0" borderId="3" xfId="0" applyNumberFormat="1" applyFont="1" applyFill="1" applyBorder="1"/>
    <xf numFmtId="164" fontId="29" fillId="2" borderId="8" xfId="0" applyNumberFormat="1" applyFont="1" applyFill="1" applyBorder="1" applyAlignment="1">
      <alignment horizontal="right"/>
    </xf>
    <xf numFmtId="164" fontId="29" fillId="2" borderId="1" xfId="0" applyNumberFormat="1" applyFont="1" applyFill="1" applyBorder="1" applyAlignment="1">
      <alignment horizontal="right"/>
    </xf>
    <xf numFmtId="164" fontId="15" fillId="0" borderId="3" xfId="0" applyNumberFormat="1" applyFont="1" applyFill="1" applyBorder="1" applyAlignment="1">
      <alignment horizontal="right"/>
    </xf>
    <xf numFmtId="164" fontId="15" fillId="0" borderId="44" xfId="0" applyNumberFormat="1" applyFont="1" applyFill="1" applyBorder="1" applyAlignment="1">
      <alignment horizontal="right"/>
    </xf>
    <xf numFmtId="0" fontId="16" fillId="0" borderId="44" xfId="0" applyFont="1" applyBorder="1" applyAlignment="1">
      <alignment horizontal="right"/>
    </xf>
    <xf numFmtId="164" fontId="16" fillId="0" borderId="33" xfId="0" applyNumberFormat="1" applyFont="1" applyBorder="1"/>
    <xf numFmtId="164" fontId="2" fillId="0" borderId="22" xfId="0" applyNumberFormat="1" applyFont="1" applyBorder="1" applyAlignment="1"/>
    <xf numFmtId="164" fontId="2" fillId="0" borderId="23" xfId="0" applyNumberFormat="1" applyFont="1" applyBorder="1" applyAlignment="1"/>
    <xf numFmtId="164" fontId="20" fillId="2" borderId="24" xfId="0" applyNumberFormat="1" applyFont="1" applyFill="1" applyBorder="1" applyAlignment="1">
      <alignment horizontal="right" vertical="top"/>
    </xf>
    <xf numFmtId="164" fontId="20" fillId="2" borderId="34" xfId="0" applyNumberFormat="1" applyFont="1" applyFill="1" applyBorder="1" applyAlignment="1">
      <alignment horizontal="right" vertical="top"/>
    </xf>
    <xf numFmtId="164" fontId="24" fillId="0" borderId="32" xfId="0" applyNumberFormat="1" applyFont="1" applyBorder="1" applyAlignment="1">
      <alignment horizontal="right" vertical="top"/>
    </xf>
    <xf numFmtId="164" fontId="24" fillId="0" borderId="35" xfId="0" applyNumberFormat="1" applyFont="1" applyBorder="1" applyAlignment="1">
      <alignment horizontal="right" vertical="top"/>
    </xf>
    <xf numFmtId="0" fontId="5" fillId="0" borderId="31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37" xfId="0" applyFont="1" applyBorder="1" applyAlignment="1">
      <alignment horizontal="left" vertical="top" wrapText="1"/>
    </xf>
    <xf numFmtId="164" fontId="3" fillId="0" borderId="46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center" vertical="center"/>
    </xf>
    <xf numFmtId="164" fontId="24" fillId="0" borderId="46" xfId="0" applyNumberFormat="1" applyFont="1" applyFill="1" applyBorder="1" applyAlignment="1">
      <alignment horizontal="center"/>
    </xf>
    <xf numFmtId="164" fontId="24" fillId="0" borderId="41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164" fontId="16" fillId="0" borderId="37" xfId="0" applyNumberFormat="1" applyFont="1" applyBorder="1" applyAlignment="1">
      <alignment horizontal="left" wrapText="1"/>
    </xf>
    <xf numFmtId="164" fontId="5" fillId="0" borderId="33" xfId="0" applyNumberFormat="1" applyFont="1" applyBorder="1" applyAlignment="1">
      <alignment horizontal="left" wrapText="1"/>
    </xf>
    <xf numFmtId="164" fontId="28" fillId="2" borderId="46" xfId="0" applyNumberFormat="1" applyFont="1" applyFill="1" applyBorder="1" applyAlignment="1">
      <alignment horizontal="center"/>
    </xf>
    <xf numFmtId="164" fontId="28" fillId="2" borderId="38" xfId="0" applyNumberFormat="1" applyFont="1" applyFill="1" applyBorder="1" applyAlignment="1">
      <alignment horizontal="center"/>
    </xf>
    <xf numFmtId="164" fontId="23" fillId="2" borderId="46" xfId="0" applyNumberFormat="1" applyFont="1" applyFill="1" applyBorder="1" applyAlignment="1">
      <alignment horizontal="center" vertical="center"/>
    </xf>
    <xf numFmtId="164" fontId="23" fillId="2" borderId="41" xfId="0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/>
    </xf>
    <xf numFmtId="0" fontId="8" fillId="0" borderId="40" xfId="0" applyFont="1" applyBorder="1" applyAlignment="1">
      <alignment horizontal="left" vertical="top"/>
    </xf>
    <xf numFmtId="0" fontId="8" fillId="0" borderId="41" xfId="0" applyFont="1" applyBorder="1" applyAlignment="1">
      <alignment horizontal="left" vertical="top"/>
    </xf>
    <xf numFmtId="0" fontId="8" fillId="0" borderId="28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24" fillId="0" borderId="19" xfId="0" applyFont="1" applyBorder="1" applyAlignment="1">
      <alignment horizontal="left" vertical="top"/>
    </xf>
    <xf numFmtId="0" fontId="16" fillId="0" borderId="36" xfId="0" applyFont="1" applyBorder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85726</xdr:rowOff>
    </xdr:from>
    <xdr:to>
      <xdr:col>4</xdr:col>
      <xdr:colOff>5318</xdr:colOff>
      <xdr:row>5</xdr:row>
      <xdr:rowOff>104776</xdr:rowOff>
    </xdr:to>
    <xdr:pic>
      <xdr:nvPicPr>
        <xdr:cNvPr id="2" name="Рисунок 1" descr="ПРОМТЕХ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6"/>
          <a:ext cx="3577193" cy="80010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6</xdr:row>
      <xdr:rowOff>95426</xdr:rowOff>
    </xdr:from>
    <xdr:to>
      <xdr:col>6</xdr:col>
      <xdr:colOff>142874</xdr:colOff>
      <xdr:row>6</xdr:row>
      <xdr:rowOff>809626</xdr:rowOff>
    </xdr:to>
    <xdr:sp macro="" textlink="">
      <xdr:nvSpPr>
        <xdr:cNvPr id="3" name="TextBox 2"/>
        <xdr:cNvSpPr txBox="1"/>
      </xdr:nvSpPr>
      <xdr:spPr>
        <a:xfrm>
          <a:off x="28575" y="1028876"/>
          <a:ext cx="4962524" cy="714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Центральный офис:</a:t>
          </a:r>
          <a:r>
            <a:rPr lang="ru-RU" sz="900"/>
            <a:t> </a:t>
          </a:r>
          <a:r>
            <a:rPr lang="ru-RU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111141,  г. Москва, Зеленый просп., д. 3/10, стр.15</a:t>
          </a:r>
          <a:r>
            <a:rPr lang="ru-RU" sz="900"/>
            <a:t> </a:t>
          </a:r>
        </a:p>
        <a:p>
          <a:r>
            <a:rPr lang="ru-RU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Склад (Москва):</a:t>
          </a:r>
          <a:r>
            <a:rPr lang="ru-RU" sz="900"/>
            <a:t> </a:t>
          </a:r>
          <a:r>
            <a:rPr lang="ru-RU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г. Москва, ул. Плеханова, д.9, стр. 31</a:t>
          </a:r>
          <a:r>
            <a:rPr lang="ru-RU" sz="900"/>
            <a:t> </a:t>
          </a:r>
        </a:p>
        <a:p>
          <a:r>
            <a:rPr lang="ru-RU" sz="9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Склад (Ситне-Щелканово):</a:t>
          </a:r>
          <a:r>
            <a:rPr lang="ru-RU" sz="900"/>
            <a:t> </a:t>
          </a:r>
          <a:r>
            <a:rPr lang="ru-RU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Московская обл., Ступинский р-н,</a:t>
          </a:r>
          <a:r>
            <a:rPr lang="en-US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ru-RU" sz="9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u-RU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п. Ситне-Щелканово, Каширское ш., владение 2.</a:t>
          </a:r>
          <a:endParaRPr lang="en-US" sz="9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1152525</xdr:colOff>
      <xdr:row>6</xdr:row>
      <xdr:rowOff>133525</xdr:rowOff>
    </xdr:from>
    <xdr:to>
      <xdr:col>10</xdr:col>
      <xdr:colOff>828675</xdr:colOff>
      <xdr:row>6</xdr:row>
      <xdr:rowOff>914575</xdr:rowOff>
    </xdr:to>
    <xdr:sp macro="" textlink="">
      <xdr:nvSpPr>
        <xdr:cNvPr id="7" name="TextBox 6"/>
        <xdr:cNvSpPr txBox="1"/>
      </xdr:nvSpPr>
      <xdr:spPr>
        <a:xfrm>
          <a:off x="4829175" y="1066975"/>
          <a:ext cx="257175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Часы работы: 9</a:t>
          </a:r>
          <a:r>
            <a:rPr lang="ru-RU" sz="1200" b="1" i="0" u="none" strike="noStrike" baseline="30000">
              <a:solidFill>
                <a:schemeClr val="dk1"/>
              </a:solidFill>
              <a:latin typeface="+mn-lt"/>
              <a:ea typeface="+mn-ea"/>
              <a:cs typeface="+mn-cs"/>
            </a:rPr>
            <a:t>00</a:t>
          </a:r>
          <a:r>
            <a:rPr lang="ru-RU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-18</a:t>
          </a:r>
          <a:r>
            <a:rPr lang="ru-RU" sz="1200" b="1" i="0" u="none" strike="noStrike" baseline="30000">
              <a:solidFill>
                <a:schemeClr val="dk1"/>
              </a:solidFill>
              <a:latin typeface="+mn-lt"/>
              <a:ea typeface="+mn-ea"/>
              <a:cs typeface="+mn-cs"/>
            </a:rPr>
            <a:t>00</a:t>
          </a:r>
          <a:r>
            <a:rPr lang="ru-RU" sz="1200"/>
            <a:t> </a:t>
          </a:r>
        </a:p>
        <a:p>
          <a:r>
            <a:rPr lang="ru-RU" sz="12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Многоканальный телефон</a:t>
          </a:r>
          <a:r>
            <a:rPr lang="ru-RU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/>
          </a:r>
          <a:br>
            <a:rPr lang="ru-RU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ru-RU" sz="12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+7 (495) 956-00-70</a:t>
          </a:r>
          <a:r>
            <a:rPr lang="ru-RU" sz="1200"/>
            <a:t> </a:t>
          </a:r>
          <a:endParaRPr lang="en-US" sz="12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5</xdr:col>
      <xdr:colOff>895351</xdr:colOff>
      <xdr:row>0</xdr:row>
      <xdr:rowOff>9526</xdr:rowOff>
    </xdr:from>
    <xdr:to>
      <xdr:col>6</xdr:col>
      <xdr:colOff>704851</xdr:colOff>
      <xdr:row>5</xdr:row>
      <xdr:rowOff>104776</xdr:rowOff>
    </xdr:to>
    <xdr:pic>
      <xdr:nvPicPr>
        <xdr:cNvPr id="8" name="Рисунок 7" descr="POLIKOMPLAST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1" y="9526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9</xdr:col>
      <xdr:colOff>628651</xdr:colOff>
      <xdr:row>0</xdr:row>
      <xdr:rowOff>9526</xdr:rowOff>
    </xdr:from>
    <xdr:to>
      <xdr:col>10</xdr:col>
      <xdr:colOff>762001</xdr:colOff>
      <xdr:row>5</xdr:row>
      <xdr:rowOff>104776</xdr:rowOff>
    </xdr:to>
    <xdr:pic>
      <xdr:nvPicPr>
        <xdr:cNvPr id="9" name="Рисунок 8" descr="texon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57951" y="9526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6</xdr:col>
      <xdr:colOff>647700</xdr:colOff>
      <xdr:row>0</xdr:row>
      <xdr:rowOff>0</xdr:rowOff>
    </xdr:from>
    <xdr:to>
      <xdr:col>9</xdr:col>
      <xdr:colOff>566504</xdr:colOff>
      <xdr:row>5</xdr:row>
      <xdr:rowOff>109977</xdr:rowOff>
    </xdr:to>
    <xdr:pic>
      <xdr:nvPicPr>
        <xdr:cNvPr id="10" name="Рисунок 9" descr="Колорит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95925" y="0"/>
          <a:ext cx="899879" cy="891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4"/>
  <sheetViews>
    <sheetView tabSelected="1" topLeftCell="A19" workbookViewId="0">
      <selection activeCell="N28" sqref="N28"/>
    </sheetView>
  </sheetViews>
  <sheetFormatPr defaultRowHeight="12.75"/>
  <cols>
    <col min="1" max="1" width="20.42578125" customWidth="1"/>
    <col min="2" max="2" width="12.7109375" customWidth="1"/>
    <col min="3" max="3" width="13.140625" hidden="1" customWidth="1"/>
    <col min="4" max="4" width="20.42578125" customWidth="1"/>
    <col min="5" max="5" width="2.140625" customWidth="1"/>
    <col min="6" max="6" width="16" customWidth="1"/>
    <col min="7" max="7" width="14.7109375" customWidth="1"/>
    <col min="8" max="9" width="8.85546875" hidden="1" customWidth="1"/>
    <col min="10" max="10" width="11.140625" customWidth="1"/>
    <col min="11" max="11" width="12.5703125" customWidth="1"/>
  </cols>
  <sheetData>
    <row r="1" spans="1:11">
      <c r="F1" s="15"/>
      <c r="G1" s="8"/>
    </row>
    <row r="2" spans="1:11" ht="15">
      <c r="F2" s="17"/>
    </row>
    <row r="3" spans="1:11" ht="6" customHeight="1"/>
    <row r="4" spans="1:11" ht="12.75" customHeight="1">
      <c r="F4" s="15"/>
      <c r="G4" s="8"/>
    </row>
    <row r="5" spans="1:11" ht="15" customHeight="1">
      <c r="F5" s="32"/>
    </row>
    <row r="6" spans="1:11" ht="12.75" customHeight="1">
      <c r="A6" s="27"/>
    </row>
    <row r="7" spans="1:11" ht="57.75" customHeight="1">
      <c r="A7" s="168"/>
      <c r="B7" s="168"/>
      <c r="C7" s="168"/>
      <c r="D7" s="168"/>
      <c r="E7" s="168"/>
      <c r="F7" s="168"/>
      <c r="G7" s="168"/>
      <c r="H7" s="168"/>
      <c r="I7" s="168"/>
    </row>
    <row r="8" spans="1:11" ht="37.5" customHeight="1">
      <c r="A8" s="166" t="s">
        <v>62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</row>
    <row r="9" spans="1:11" ht="15.75" customHeight="1">
      <c r="A9" s="174" t="s">
        <v>66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</row>
    <row r="10" spans="1:11" ht="6.75" customHeight="1" thickBot="1">
      <c r="A10" s="115"/>
      <c r="B10" s="114"/>
      <c r="C10" s="114"/>
      <c r="D10" s="114"/>
      <c r="E10" s="114"/>
      <c r="F10" s="114"/>
      <c r="G10" s="114"/>
      <c r="H10" s="114"/>
      <c r="I10" s="114"/>
      <c r="J10" s="114"/>
      <c r="K10" s="114"/>
    </row>
    <row r="11" spans="1:11" s="12" customFormat="1" ht="38.25" customHeight="1" thickBot="1">
      <c r="A11" s="35" t="s">
        <v>1</v>
      </c>
      <c r="B11" s="36" t="s">
        <v>0</v>
      </c>
      <c r="C11" s="92" t="s">
        <v>54</v>
      </c>
      <c r="D11" s="145" t="s">
        <v>63</v>
      </c>
      <c r="E11" s="58"/>
      <c r="F11" s="35" t="s">
        <v>1</v>
      </c>
      <c r="G11" s="36" t="s">
        <v>65</v>
      </c>
      <c r="H11" s="179" t="s">
        <v>54</v>
      </c>
      <c r="I11" s="180"/>
      <c r="J11" s="170" t="s">
        <v>64</v>
      </c>
      <c r="K11" s="171"/>
    </row>
    <row r="12" spans="1:11" s="10" customFormat="1" ht="15.75" customHeight="1" thickBot="1">
      <c r="A12" s="186" t="s">
        <v>12</v>
      </c>
      <c r="B12" s="187"/>
      <c r="C12" s="187"/>
      <c r="D12" s="188"/>
      <c r="E12" s="13"/>
      <c r="F12" s="14" t="s">
        <v>18</v>
      </c>
      <c r="G12" s="2"/>
      <c r="H12" s="94" t="s">
        <v>13</v>
      </c>
      <c r="I12" s="95" t="s">
        <v>9</v>
      </c>
      <c r="J12" s="96" t="s">
        <v>13</v>
      </c>
      <c r="K12" s="97" t="s">
        <v>9</v>
      </c>
    </row>
    <row r="13" spans="1:11" ht="15.75" customHeight="1">
      <c r="A13" s="163" t="s">
        <v>2</v>
      </c>
      <c r="B13" s="119" t="s">
        <v>56</v>
      </c>
      <c r="C13" s="68">
        <v>47.8</v>
      </c>
      <c r="D13" s="120" t="str">
        <f>(C13+5)&amp;" / "&amp;(C13+3.5)</f>
        <v>52,8 / 51,3</v>
      </c>
      <c r="E13" s="11"/>
      <c r="F13" s="98" t="s">
        <v>21</v>
      </c>
      <c r="G13" s="119" t="s">
        <v>56</v>
      </c>
      <c r="H13" s="99">
        <v>67.8</v>
      </c>
      <c r="I13" s="99">
        <v>77.8</v>
      </c>
      <c r="J13" s="123" t="str">
        <f>(H13+5)&amp;" / "&amp;(H13+3.5)</f>
        <v>72,8 / 71,3</v>
      </c>
      <c r="K13" s="122" t="str">
        <f>(I13+5)&amp;" / "&amp;(I13+3.5)</f>
        <v>82,8 / 81,3</v>
      </c>
    </row>
    <row r="14" spans="1:11" ht="15.75" customHeight="1">
      <c r="A14" s="164"/>
      <c r="B14" s="42" t="s">
        <v>5</v>
      </c>
      <c r="C14" s="69">
        <f>C13*0.5+15</f>
        <v>38.9</v>
      </c>
      <c r="D14" s="157">
        <f>C14</f>
        <v>38.9</v>
      </c>
      <c r="E14" s="11"/>
      <c r="F14" s="100" t="s">
        <v>20</v>
      </c>
      <c r="G14" s="30" t="s">
        <v>11</v>
      </c>
      <c r="H14" s="90">
        <f>H13*2.5+30</f>
        <v>199.5</v>
      </c>
      <c r="I14" s="90">
        <f>I13*2.5+30</f>
        <v>224.5</v>
      </c>
      <c r="J14" s="28">
        <f>H14</f>
        <v>199.5</v>
      </c>
      <c r="K14" s="101">
        <f>I14</f>
        <v>224.5</v>
      </c>
    </row>
    <row r="15" spans="1:11" ht="15.75" customHeight="1" thickBot="1">
      <c r="A15" s="164"/>
      <c r="B15" s="42" t="s">
        <v>28</v>
      </c>
      <c r="C15" s="70">
        <f>C13*3+30</f>
        <v>173.39999999999998</v>
      </c>
      <c r="D15" s="157">
        <f t="shared" ref="D15:D16" si="0">C15</f>
        <v>173.39999999999998</v>
      </c>
      <c r="F15" s="112" t="s">
        <v>67</v>
      </c>
      <c r="G15" s="67" t="s">
        <v>4</v>
      </c>
      <c r="H15" s="107">
        <f>H13+20</f>
        <v>87.8</v>
      </c>
      <c r="I15" s="107">
        <f>I13+20</f>
        <v>97.8</v>
      </c>
      <c r="J15" s="108">
        <f>H15</f>
        <v>87.8</v>
      </c>
      <c r="K15" s="65">
        <f>I15</f>
        <v>97.8</v>
      </c>
    </row>
    <row r="16" spans="1:11" ht="15.75" customHeight="1" thickBot="1">
      <c r="A16" s="165"/>
      <c r="B16" s="43" t="s">
        <v>4</v>
      </c>
      <c r="C16" s="71">
        <f>C13+20</f>
        <v>67.8</v>
      </c>
      <c r="D16" s="158">
        <f t="shared" si="0"/>
        <v>67.8</v>
      </c>
      <c r="E16" s="11"/>
      <c r="F16" s="98" t="s">
        <v>40</v>
      </c>
      <c r="G16" s="119" t="s">
        <v>56</v>
      </c>
      <c r="H16" s="99">
        <v>67.099999999999994</v>
      </c>
      <c r="I16" s="99">
        <v>77.099999999999994</v>
      </c>
      <c r="J16" s="123" t="str">
        <f>(H16+5)&amp;" / "&amp;(H16+3.5)</f>
        <v>72,1 / 70,6</v>
      </c>
      <c r="K16" s="122" t="str">
        <f>(I16+5)&amp;" / "&amp;(I16+3.5)</f>
        <v>82,1 / 80,6</v>
      </c>
    </row>
    <row r="17" spans="1:13" ht="15.75" customHeight="1">
      <c r="A17" s="163" t="s">
        <v>3</v>
      </c>
      <c r="B17" s="119" t="s">
        <v>56</v>
      </c>
      <c r="C17" s="72">
        <v>59.5</v>
      </c>
      <c r="D17" s="121" t="str">
        <f>(C17+5)&amp;" / "&amp;(C17+3.5)</f>
        <v>64,5 / 63</v>
      </c>
      <c r="E17" s="11"/>
      <c r="F17" s="100" t="s">
        <v>41</v>
      </c>
      <c r="G17" s="31" t="s">
        <v>11</v>
      </c>
      <c r="H17" s="90">
        <f>H16*2.5+30</f>
        <v>197.75</v>
      </c>
      <c r="I17" s="90">
        <f>I16*2.5+30</f>
        <v>222.75</v>
      </c>
      <c r="J17" s="28">
        <f>H17</f>
        <v>197.75</v>
      </c>
      <c r="K17" s="101">
        <f>I17</f>
        <v>222.75</v>
      </c>
      <c r="L17" s="29"/>
      <c r="M17" s="29"/>
    </row>
    <row r="18" spans="1:13" ht="15.75" customHeight="1" thickBot="1">
      <c r="A18" s="164"/>
      <c r="B18" s="42" t="s">
        <v>5</v>
      </c>
      <c r="C18" s="69">
        <f>C17*0.5+15</f>
        <v>44.75</v>
      </c>
      <c r="D18" s="38">
        <f>C18</f>
        <v>44.75</v>
      </c>
      <c r="E18" s="11"/>
      <c r="F18" s="100" t="s">
        <v>71</v>
      </c>
      <c r="G18" s="134" t="s">
        <v>4</v>
      </c>
      <c r="H18" s="91">
        <f>H16+20</f>
        <v>87.1</v>
      </c>
      <c r="I18" s="91">
        <f>I16+20</f>
        <v>97.1</v>
      </c>
      <c r="J18" s="103">
        <f>H18</f>
        <v>87.1</v>
      </c>
      <c r="K18" s="66">
        <f>I18</f>
        <v>97.1</v>
      </c>
      <c r="L18" s="29"/>
      <c r="M18" s="29"/>
    </row>
    <row r="19" spans="1:13" ht="15.75" customHeight="1">
      <c r="A19" s="164"/>
      <c r="B19" s="42" t="s">
        <v>28</v>
      </c>
      <c r="C19" s="70">
        <f>C17*3+30</f>
        <v>208.5</v>
      </c>
      <c r="D19" s="157">
        <f t="shared" ref="D19:D20" si="1">C19</f>
        <v>208.5</v>
      </c>
      <c r="E19" s="11"/>
      <c r="F19" s="98" t="s">
        <v>22</v>
      </c>
      <c r="G19" s="119" t="s">
        <v>56</v>
      </c>
      <c r="H19" s="99">
        <v>69</v>
      </c>
      <c r="I19" s="99">
        <v>83.8</v>
      </c>
      <c r="J19" s="123" t="str">
        <f>(H19+5)&amp;" / "&amp;(H19+3.5)</f>
        <v>74 / 72,5</v>
      </c>
      <c r="K19" s="122" t="str">
        <f>(I19+5)&amp;" / "&amp;(I19+3.5)</f>
        <v>88,8 / 87,3</v>
      </c>
      <c r="L19" s="29"/>
      <c r="M19" s="29"/>
    </row>
    <row r="20" spans="1:13" ht="15.75" customHeight="1" thickBot="1">
      <c r="A20" s="165"/>
      <c r="B20" s="43" t="s">
        <v>4</v>
      </c>
      <c r="C20" s="71">
        <f>C17+20</f>
        <v>79.5</v>
      </c>
      <c r="D20" s="158">
        <f t="shared" si="1"/>
        <v>79.5</v>
      </c>
      <c r="E20" s="11"/>
      <c r="F20" s="100" t="s">
        <v>3</v>
      </c>
      <c r="G20" s="30" t="s">
        <v>11</v>
      </c>
      <c r="H20" s="90">
        <f>H19*2.5+30</f>
        <v>202.5</v>
      </c>
      <c r="I20" s="90">
        <f>I19*2.5+30</f>
        <v>239.5</v>
      </c>
      <c r="J20" s="28">
        <f>H20</f>
        <v>202.5</v>
      </c>
      <c r="K20" s="101">
        <f>I20</f>
        <v>239.5</v>
      </c>
      <c r="L20" s="29"/>
      <c r="M20" s="29"/>
    </row>
    <row r="21" spans="1:13" ht="15.75" customHeight="1" thickBot="1">
      <c r="A21" s="163" t="s">
        <v>10</v>
      </c>
      <c r="B21" s="119" t="s">
        <v>56</v>
      </c>
      <c r="C21" s="68">
        <v>45.2</v>
      </c>
      <c r="D21" s="120" t="str">
        <f>(C21+5)&amp;" / "&amp;(C21+3.5)</f>
        <v>50,2 / 48,7</v>
      </c>
      <c r="E21" s="11"/>
      <c r="F21" s="112"/>
      <c r="G21" s="67" t="s">
        <v>4</v>
      </c>
      <c r="H21" s="107">
        <f>H19+20</f>
        <v>89</v>
      </c>
      <c r="I21" s="107">
        <f>I19+20</f>
        <v>103.8</v>
      </c>
      <c r="J21" s="108">
        <f>H21</f>
        <v>89</v>
      </c>
      <c r="K21" s="65">
        <f>I21</f>
        <v>103.8</v>
      </c>
      <c r="L21" s="29"/>
      <c r="M21" s="29"/>
    </row>
    <row r="22" spans="1:13" ht="15.75" customHeight="1">
      <c r="A22" s="164"/>
      <c r="B22" s="42" t="s">
        <v>5</v>
      </c>
      <c r="C22" s="69">
        <f>C21*0.5+15</f>
        <v>37.6</v>
      </c>
      <c r="D22" s="38">
        <f>C22</f>
        <v>37.6</v>
      </c>
      <c r="E22" s="3"/>
      <c r="F22" s="113" t="s">
        <v>39</v>
      </c>
      <c r="G22" s="119" t="s">
        <v>56</v>
      </c>
      <c r="H22" s="99">
        <v>78.2</v>
      </c>
      <c r="I22" s="99">
        <v>88.2</v>
      </c>
      <c r="J22" s="123" t="str">
        <f>(H22+5)&amp;" / "&amp;(H22+3.5)</f>
        <v>83,2 / 81,7</v>
      </c>
      <c r="K22" s="122" t="str">
        <f>(I22+5)&amp;" / "&amp;(I22+3.5)</f>
        <v>93,2 / 91,7</v>
      </c>
      <c r="L22" s="29"/>
      <c r="M22" s="29"/>
    </row>
    <row r="23" spans="1:13" ht="15.75" customHeight="1" thickBot="1">
      <c r="A23" s="164"/>
      <c r="B23" s="42" t="s">
        <v>28</v>
      </c>
      <c r="C23" s="70">
        <f>C21*3+30</f>
        <v>165.60000000000002</v>
      </c>
      <c r="D23" s="38">
        <f t="shared" ref="D23:D24" si="2">C23</f>
        <v>165.60000000000002</v>
      </c>
      <c r="E23" s="11"/>
      <c r="F23" s="112" t="s">
        <v>68</v>
      </c>
      <c r="G23" s="67" t="s">
        <v>4</v>
      </c>
      <c r="H23" s="107">
        <f>H22+20</f>
        <v>98.2</v>
      </c>
      <c r="I23" s="107">
        <f>I22+20</f>
        <v>108.2</v>
      </c>
      <c r="J23" s="108">
        <f>H23</f>
        <v>98.2</v>
      </c>
      <c r="K23" s="65">
        <f>I23</f>
        <v>108.2</v>
      </c>
      <c r="L23" s="29"/>
      <c r="M23" s="29"/>
    </row>
    <row r="24" spans="1:13" ht="15.75" customHeight="1" thickBot="1">
      <c r="A24" s="165"/>
      <c r="B24" s="43" t="s">
        <v>4</v>
      </c>
      <c r="C24" s="71">
        <f>C21+20</f>
        <v>65.2</v>
      </c>
      <c r="D24" s="40">
        <f t="shared" si="2"/>
        <v>65.2</v>
      </c>
      <c r="E24" s="11"/>
      <c r="F24" s="98" t="s">
        <v>7</v>
      </c>
      <c r="G24" s="119" t="s">
        <v>56</v>
      </c>
      <c r="H24" s="99">
        <v>59.6</v>
      </c>
      <c r="I24" s="99">
        <v>69.5</v>
      </c>
      <c r="J24" s="123" t="str">
        <f>(H24+5)&amp;" / "&amp;(H24+3.5)</f>
        <v>64,6 / 63,1</v>
      </c>
      <c r="K24" s="122" t="str">
        <f>(I24+5)&amp;" / "&amp;(I24+3.5)</f>
        <v>74,5 / 73</v>
      </c>
      <c r="L24" s="29"/>
      <c r="M24" s="29"/>
    </row>
    <row r="25" spans="1:13" ht="15.75" customHeight="1">
      <c r="A25" s="163" t="s">
        <v>55</v>
      </c>
      <c r="B25" s="189" t="s">
        <v>56</v>
      </c>
      <c r="C25" s="159">
        <v>58</v>
      </c>
      <c r="D25" s="161" t="str">
        <f>(C25+5)&amp;" / "&amp;(C25+3.5)</f>
        <v>63 / 61,5</v>
      </c>
      <c r="E25" s="11"/>
      <c r="F25" s="100"/>
      <c r="G25" s="31" t="s">
        <v>11</v>
      </c>
      <c r="H25" s="90">
        <f>H24*2.5+30</f>
        <v>179</v>
      </c>
      <c r="I25" s="90">
        <f>I24*2.5+30</f>
        <v>203.75</v>
      </c>
      <c r="J25" s="28">
        <f>H25</f>
        <v>179</v>
      </c>
      <c r="K25" s="101">
        <f>I25</f>
        <v>203.75</v>
      </c>
      <c r="L25" s="29"/>
      <c r="M25" s="29"/>
    </row>
    <row r="26" spans="1:13" ht="15.75" customHeight="1" thickBot="1">
      <c r="A26" s="165"/>
      <c r="B26" s="190"/>
      <c r="C26" s="160"/>
      <c r="D26" s="162"/>
      <c r="E26" s="11"/>
      <c r="F26" s="100"/>
      <c r="G26" s="134" t="s">
        <v>4</v>
      </c>
      <c r="H26" s="91">
        <f>H24+20</f>
        <v>79.599999999999994</v>
      </c>
      <c r="I26" s="91">
        <f>I24+20</f>
        <v>89.5</v>
      </c>
      <c r="J26" s="103">
        <f>H26</f>
        <v>79.599999999999994</v>
      </c>
      <c r="K26" s="66">
        <f>I26</f>
        <v>89.5</v>
      </c>
      <c r="L26" s="29"/>
      <c r="M26" s="29"/>
    </row>
    <row r="27" spans="1:13" ht="15.75" customHeight="1" thickBot="1">
      <c r="A27" s="54" t="s">
        <v>36</v>
      </c>
      <c r="B27" s="34"/>
      <c r="C27" s="16"/>
      <c r="D27" s="55"/>
      <c r="E27" s="11"/>
      <c r="F27" s="98" t="s">
        <v>42</v>
      </c>
      <c r="G27" s="41" t="s">
        <v>56</v>
      </c>
      <c r="H27" s="99">
        <v>82.5</v>
      </c>
      <c r="I27" s="99">
        <v>92.5</v>
      </c>
      <c r="J27" s="123" t="str">
        <f>(H27+5)&amp;" / "&amp;(H27+3.5)</f>
        <v>87,5 / 86</v>
      </c>
      <c r="K27" s="122" t="str">
        <f>(I27+5)&amp;" / "&amp;(I27+3.5)</f>
        <v>97,5 / 96</v>
      </c>
      <c r="L27" s="29"/>
      <c r="M27" s="29"/>
    </row>
    <row r="28" spans="1:13" ht="15.75" customHeight="1">
      <c r="A28" s="163" t="s">
        <v>50</v>
      </c>
      <c r="B28" s="119" t="s">
        <v>56</v>
      </c>
      <c r="C28" s="68">
        <v>60</v>
      </c>
      <c r="D28" s="120" t="str">
        <f>(C28+5)&amp;" / "&amp;(C28+3.5)</f>
        <v>65 / 63,5</v>
      </c>
      <c r="E28" s="11"/>
      <c r="F28" s="100"/>
      <c r="G28" s="31" t="s">
        <v>11</v>
      </c>
      <c r="H28" s="90">
        <f>H27*2.5+30</f>
        <v>236.25</v>
      </c>
      <c r="I28" s="90">
        <f>I27*2.5+30</f>
        <v>261.25</v>
      </c>
      <c r="J28" s="28">
        <f>H28</f>
        <v>236.25</v>
      </c>
      <c r="K28" s="101">
        <f>I28</f>
        <v>261.25</v>
      </c>
      <c r="L28" s="29"/>
      <c r="M28" s="29"/>
    </row>
    <row r="29" spans="1:13" ht="15.75" customHeight="1" thickBot="1">
      <c r="A29" s="164"/>
      <c r="B29" s="42" t="s">
        <v>5</v>
      </c>
      <c r="C29" s="69">
        <f>C28*0.5+15</f>
        <v>45</v>
      </c>
      <c r="D29" s="38">
        <f>C29</f>
        <v>45</v>
      </c>
      <c r="E29" s="2"/>
      <c r="F29" s="112"/>
      <c r="G29" s="125" t="s">
        <v>4</v>
      </c>
      <c r="H29" s="107">
        <f>H27+20</f>
        <v>102.5</v>
      </c>
      <c r="I29" s="107">
        <f>I27+20</f>
        <v>112.5</v>
      </c>
      <c r="J29" s="108">
        <f>H29</f>
        <v>102.5</v>
      </c>
      <c r="K29" s="65">
        <f>I29</f>
        <v>112.5</v>
      </c>
      <c r="L29" s="29"/>
      <c r="M29" s="29"/>
    </row>
    <row r="30" spans="1:13" ht="15.75" customHeight="1" thickBot="1">
      <c r="A30" s="165"/>
      <c r="B30" s="43" t="s">
        <v>4</v>
      </c>
      <c r="C30" s="71">
        <f>C28+20</f>
        <v>80</v>
      </c>
      <c r="D30" s="40">
        <f t="shared" ref="D30" si="3">C30</f>
        <v>80</v>
      </c>
      <c r="E30" s="2"/>
      <c r="F30" s="98" t="s">
        <v>69</v>
      </c>
      <c r="G30" s="138" t="s">
        <v>56</v>
      </c>
      <c r="H30" s="99">
        <v>58.7</v>
      </c>
      <c r="I30" s="99">
        <v>68.7</v>
      </c>
      <c r="J30" s="123" t="str">
        <f>(H30+5)&amp;" / "&amp;(H30+3.5)</f>
        <v>63,7 / 62,2</v>
      </c>
      <c r="K30" s="122" t="str">
        <f>(I30+5)&amp;" / "&amp;(I30+3.5)</f>
        <v>73,7 / 72,2</v>
      </c>
      <c r="L30" s="29"/>
      <c r="M30" s="29"/>
    </row>
    <row r="31" spans="1:13" ht="15.75" customHeight="1">
      <c r="A31" s="163" t="s">
        <v>10</v>
      </c>
      <c r="B31" s="119" t="s">
        <v>56</v>
      </c>
      <c r="C31" s="68">
        <v>49.8</v>
      </c>
      <c r="D31" s="120" t="str">
        <f>(C31+5)&amp;" / "&amp;(C31+3.5)</f>
        <v>54,8 / 53,3</v>
      </c>
      <c r="E31" s="2"/>
      <c r="F31" s="100" t="s">
        <v>8</v>
      </c>
      <c r="G31" s="31" t="s">
        <v>11</v>
      </c>
      <c r="H31" s="90">
        <f>H30*2.5+30</f>
        <v>176.75</v>
      </c>
      <c r="I31" s="90">
        <f>I30*2.5+30</f>
        <v>201.75</v>
      </c>
      <c r="J31" s="28">
        <f>H31</f>
        <v>176.75</v>
      </c>
      <c r="K31" s="101">
        <f>I31</f>
        <v>201.75</v>
      </c>
      <c r="L31" s="29"/>
      <c r="M31" s="29"/>
    </row>
    <row r="32" spans="1:13" ht="15.75" customHeight="1" thickBot="1">
      <c r="A32" s="164"/>
      <c r="B32" s="42" t="s">
        <v>5</v>
      </c>
      <c r="C32" s="69">
        <f>C31*0.5+15</f>
        <v>39.9</v>
      </c>
      <c r="D32" s="38">
        <f>C32</f>
        <v>39.9</v>
      </c>
      <c r="E32" s="7"/>
      <c r="F32" s="112"/>
      <c r="G32" s="125" t="s">
        <v>4</v>
      </c>
      <c r="H32" s="107">
        <f>H30+20</f>
        <v>78.7</v>
      </c>
      <c r="I32" s="107">
        <f>I30+20</f>
        <v>88.7</v>
      </c>
      <c r="J32" s="108">
        <f>H32</f>
        <v>78.7</v>
      </c>
      <c r="K32" s="65">
        <f>I32</f>
        <v>88.7</v>
      </c>
      <c r="L32" s="29"/>
      <c r="M32" s="29"/>
    </row>
    <row r="33" spans="1:13" ht="15.75" customHeight="1" thickBot="1">
      <c r="A33" s="165"/>
      <c r="B33" s="43" t="s">
        <v>4</v>
      </c>
      <c r="C33" s="71">
        <f>C31+20</f>
        <v>69.8</v>
      </c>
      <c r="D33" s="40">
        <f t="shared" ref="D33" si="4">C33</f>
        <v>69.8</v>
      </c>
      <c r="E33" s="4"/>
      <c r="F33" s="109" t="s">
        <v>19</v>
      </c>
      <c r="G33" s="138" t="s">
        <v>56</v>
      </c>
      <c r="H33" s="106">
        <v>76</v>
      </c>
      <c r="I33" s="99">
        <v>86</v>
      </c>
      <c r="J33" s="123" t="str">
        <f>(H33+5)&amp;" / "&amp;(H33+3.5)</f>
        <v>81 / 79,5</v>
      </c>
      <c r="K33" s="122" t="str">
        <f>(I33+5)&amp;" / "&amp;(I33+3.5)</f>
        <v>91 / 89,5</v>
      </c>
      <c r="L33" s="29"/>
      <c r="M33" s="29"/>
    </row>
    <row r="34" spans="1:13" ht="15.75" customHeight="1" thickBot="1">
      <c r="A34" s="46" t="s">
        <v>37</v>
      </c>
      <c r="B34" s="47"/>
      <c r="C34" s="48"/>
      <c r="D34" s="49"/>
      <c r="E34" s="5"/>
      <c r="F34" s="140" t="s">
        <v>61</v>
      </c>
      <c r="G34" s="31" t="s">
        <v>11</v>
      </c>
      <c r="H34" s="90">
        <f>H33*2.5+30</f>
        <v>220</v>
      </c>
      <c r="I34" s="90">
        <f>I33*2.5+30</f>
        <v>245</v>
      </c>
      <c r="J34" s="28">
        <f>H34</f>
        <v>220</v>
      </c>
      <c r="K34" s="101">
        <f>I34</f>
        <v>245</v>
      </c>
      <c r="L34" s="29"/>
      <c r="M34" s="29"/>
    </row>
    <row r="35" spans="1:13" ht="15.75" customHeight="1" thickBot="1">
      <c r="A35" s="169" t="s">
        <v>70</v>
      </c>
      <c r="B35" s="41" t="s">
        <v>56</v>
      </c>
      <c r="C35" s="72">
        <v>74.400000000000006</v>
      </c>
      <c r="D35" s="121" t="str">
        <f>(C35+5)&amp;" / "&amp;(C35+3.5)</f>
        <v>79,4 / 77,9</v>
      </c>
      <c r="E35" s="5"/>
      <c r="F35" s="156"/>
      <c r="G35" s="125" t="s">
        <v>4</v>
      </c>
      <c r="H35" s="79">
        <f>H33+20</f>
        <v>96</v>
      </c>
      <c r="I35" s="107">
        <f>I33+20</f>
        <v>106</v>
      </c>
      <c r="J35" s="108">
        <f>H35</f>
        <v>96</v>
      </c>
      <c r="K35" s="65">
        <f>I35</f>
        <v>106</v>
      </c>
      <c r="L35" s="29"/>
      <c r="M35" s="29"/>
    </row>
    <row r="36" spans="1:13" ht="24.75" customHeight="1" thickBot="1">
      <c r="A36" s="169"/>
      <c r="B36" s="50" t="s">
        <v>4</v>
      </c>
      <c r="C36" s="73">
        <f>C35+20</f>
        <v>94.4</v>
      </c>
      <c r="D36" s="56">
        <f>C36</f>
        <v>94.4</v>
      </c>
      <c r="E36" s="5"/>
      <c r="F36" s="109" t="s">
        <v>45</v>
      </c>
      <c r="G36" s="138" t="s">
        <v>56</v>
      </c>
      <c r="H36" s="106">
        <v>83.4</v>
      </c>
      <c r="I36" s="99">
        <v>93.4</v>
      </c>
      <c r="J36" s="123" t="str">
        <f>(H36+5)&amp;" / "&amp;(H36+3.5)</f>
        <v>88,4 / 86,9</v>
      </c>
      <c r="K36" s="122" t="str">
        <f>(I36+5)&amp;" / "&amp;(I36+3.5)</f>
        <v>98,4 / 96,9</v>
      </c>
      <c r="L36" s="29"/>
      <c r="M36" s="29"/>
    </row>
    <row r="37" spans="1:13" ht="15.75" customHeight="1" thickBot="1">
      <c r="A37" s="51" t="s">
        <v>52</v>
      </c>
      <c r="B37" s="52"/>
      <c r="C37" s="74" t="s">
        <v>51</v>
      </c>
      <c r="D37" s="53" t="s">
        <v>51</v>
      </c>
      <c r="E37" s="6"/>
      <c r="F37" s="102" t="s">
        <v>43</v>
      </c>
      <c r="G37" s="31" t="s">
        <v>11</v>
      </c>
      <c r="H37" s="90">
        <f>H36*2.5+30</f>
        <v>238.5</v>
      </c>
      <c r="I37" s="90">
        <f>I36*2.5+30</f>
        <v>263.5</v>
      </c>
      <c r="J37" s="28">
        <f>H37</f>
        <v>238.5</v>
      </c>
      <c r="K37" s="101">
        <f>I37</f>
        <v>263.5</v>
      </c>
      <c r="L37" s="29"/>
      <c r="M37" s="29"/>
    </row>
    <row r="38" spans="1:13" ht="15.75" customHeight="1" thickBot="1">
      <c r="A38" s="57"/>
      <c r="B38" s="41" t="s">
        <v>56</v>
      </c>
      <c r="C38" s="75">
        <v>74.8</v>
      </c>
      <c r="D38" s="55">
        <f t="shared" ref="D38:D45" si="5">C38</f>
        <v>74.8</v>
      </c>
      <c r="E38" s="6"/>
      <c r="F38" s="110"/>
      <c r="G38" s="125" t="s">
        <v>4</v>
      </c>
      <c r="H38" s="111">
        <f>H36+20</f>
        <v>103.4</v>
      </c>
      <c r="I38" s="111">
        <f>I36+20</f>
        <v>113.4</v>
      </c>
      <c r="J38" s="108">
        <f>H38</f>
        <v>103.4</v>
      </c>
      <c r="K38" s="65">
        <f>I38</f>
        <v>113.4</v>
      </c>
      <c r="L38" s="29"/>
      <c r="M38" s="29"/>
    </row>
    <row r="39" spans="1:13" ht="15.75" customHeight="1" thickBot="1">
      <c r="A39" s="183" t="s">
        <v>16</v>
      </c>
      <c r="B39" s="184"/>
      <c r="C39" s="184"/>
      <c r="D39" s="185"/>
      <c r="E39" s="6"/>
      <c r="F39" s="109" t="s">
        <v>53</v>
      </c>
      <c r="G39" s="138" t="s">
        <v>56</v>
      </c>
      <c r="H39" s="99">
        <v>73.3</v>
      </c>
      <c r="I39" s="99">
        <v>83.4</v>
      </c>
      <c r="J39" s="123" t="str">
        <f>(H39+5)&amp;" / "&amp;(H39+3.5)</f>
        <v>78,3 / 76,8</v>
      </c>
      <c r="K39" s="122" t="str">
        <f>(I39+5)&amp;" / "&amp;(I39+3.5)</f>
        <v>88,4 / 86,9</v>
      </c>
      <c r="L39" s="29"/>
      <c r="M39" s="29"/>
    </row>
    <row r="40" spans="1:13" ht="15.75" customHeight="1">
      <c r="A40" s="164" t="s">
        <v>38</v>
      </c>
      <c r="B40" s="44" t="s">
        <v>25</v>
      </c>
      <c r="C40" s="76">
        <f>C42*5+43</f>
        <v>340.5</v>
      </c>
      <c r="D40" s="45">
        <f t="shared" si="5"/>
        <v>340.5</v>
      </c>
      <c r="E40" s="6"/>
      <c r="F40" s="175" t="s">
        <v>60</v>
      </c>
      <c r="G40" s="31" t="s">
        <v>11</v>
      </c>
      <c r="H40" s="90">
        <f>H39*2.5+30</f>
        <v>213.25</v>
      </c>
      <c r="I40" s="90">
        <f>I39*2.5+30</f>
        <v>238.5</v>
      </c>
      <c r="J40" s="28">
        <f>H40</f>
        <v>213.25</v>
      </c>
      <c r="K40" s="101">
        <f>I40</f>
        <v>238.5</v>
      </c>
      <c r="L40" s="29"/>
      <c r="M40" s="29"/>
    </row>
    <row r="41" spans="1:13" ht="15.75" customHeight="1" thickBot="1">
      <c r="A41" s="164"/>
      <c r="B41" s="42" t="s">
        <v>26</v>
      </c>
      <c r="C41" s="77">
        <f>C42*10+66</f>
        <v>661</v>
      </c>
      <c r="D41" s="38">
        <f t="shared" si="5"/>
        <v>661</v>
      </c>
      <c r="E41" s="6"/>
      <c r="F41" s="176"/>
      <c r="G41" s="125" t="s">
        <v>4</v>
      </c>
      <c r="H41" s="79">
        <f>H39+20</f>
        <v>93.3</v>
      </c>
      <c r="I41" s="107">
        <f>I39+20</f>
        <v>103.4</v>
      </c>
      <c r="J41" s="108">
        <f>H41</f>
        <v>93.3</v>
      </c>
      <c r="K41" s="65">
        <f>I41</f>
        <v>103.4</v>
      </c>
      <c r="L41" s="29"/>
      <c r="M41" s="29"/>
    </row>
    <row r="42" spans="1:13" ht="15.75" customHeight="1">
      <c r="A42" s="181"/>
      <c r="B42" s="42" t="s">
        <v>27</v>
      </c>
      <c r="C42" s="77">
        <v>59.5</v>
      </c>
      <c r="D42" s="38">
        <f t="shared" si="5"/>
        <v>59.5</v>
      </c>
      <c r="E42" s="4"/>
      <c r="F42" s="140" t="s">
        <v>29</v>
      </c>
      <c r="G42" s="128" t="s">
        <v>56</v>
      </c>
      <c r="H42" s="141" t="s">
        <v>6</v>
      </c>
      <c r="I42" s="142">
        <v>79.2</v>
      </c>
      <c r="J42" s="143" t="str">
        <f>H42</f>
        <v>-</v>
      </c>
      <c r="K42" s="144" t="str">
        <f>(I42+5)&amp;" / "&amp;(I42+3.5)</f>
        <v>84,2 / 82,7</v>
      </c>
      <c r="L42" s="29"/>
      <c r="M42" s="29"/>
    </row>
    <row r="43" spans="1:13" ht="15.75" customHeight="1">
      <c r="A43" s="182" t="s">
        <v>17</v>
      </c>
      <c r="B43" s="42" t="s">
        <v>25</v>
      </c>
      <c r="C43" s="77">
        <f>C45*5+43</f>
        <v>290.5</v>
      </c>
      <c r="D43" s="38">
        <f t="shared" si="5"/>
        <v>290.5</v>
      </c>
      <c r="E43" s="1"/>
      <c r="F43" s="140" t="s">
        <v>24</v>
      </c>
      <c r="G43" s="146" t="s">
        <v>11</v>
      </c>
      <c r="H43" s="147" t="s">
        <v>6</v>
      </c>
      <c r="I43" s="147">
        <f>I42*2.5+30</f>
        <v>228</v>
      </c>
      <c r="J43" s="148" t="str">
        <f>H43</f>
        <v>-</v>
      </c>
      <c r="K43" s="149">
        <f>I43</f>
        <v>228</v>
      </c>
      <c r="L43" s="29"/>
      <c r="M43" s="29"/>
    </row>
    <row r="44" spans="1:13" ht="15.75" customHeight="1" thickBot="1">
      <c r="A44" s="164"/>
      <c r="B44" s="42" t="s">
        <v>26</v>
      </c>
      <c r="C44" s="77">
        <f>C45*10+66</f>
        <v>561</v>
      </c>
      <c r="D44" s="38">
        <f t="shared" si="5"/>
        <v>561</v>
      </c>
      <c r="E44" s="1"/>
      <c r="F44" s="140"/>
      <c r="G44" s="150" t="s">
        <v>4</v>
      </c>
      <c r="H44" s="151" t="s">
        <v>6</v>
      </c>
      <c r="I44" s="152">
        <f>I42+20</f>
        <v>99.2</v>
      </c>
      <c r="J44" s="153" t="str">
        <f>H44</f>
        <v>-</v>
      </c>
      <c r="K44" s="154">
        <f>I44</f>
        <v>99.2</v>
      </c>
      <c r="L44" s="29"/>
      <c r="M44" s="29"/>
    </row>
    <row r="45" spans="1:13" ht="15.75" customHeight="1" thickBot="1">
      <c r="A45" s="165"/>
      <c r="B45" s="43" t="s">
        <v>27</v>
      </c>
      <c r="C45" s="78">
        <v>49.5</v>
      </c>
      <c r="D45" s="40">
        <f t="shared" si="5"/>
        <v>49.5</v>
      </c>
      <c r="E45" s="1"/>
      <c r="F45" s="109" t="s">
        <v>44</v>
      </c>
      <c r="G45" s="138" t="s">
        <v>56</v>
      </c>
      <c r="H45" s="106">
        <v>69.5</v>
      </c>
      <c r="I45" s="99">
        <v>79.5</v>
      </c>
      <c r="J45" s="123" t="str">
        <f>(H45+5)&amp;" / "&amp;(H45+3.5)</f>
        <v>74,5 / 73</v>
      </c>
      <c r="K45" s="122" t="str">
        <f>(I45+5)&amp;" / "&amp;(I45+3.5)</f>
        <v>84,5 / 83</v>
      </c>
      <c r="L45" s="29"/>
      <c r="M45" s="29"/>
    </row>
    <row r="46" spans="1:13" ht="15.75" customHeight="1">
      <c r="E46" s="1"/>
      <c r="F46" s="102" t="s">
        <v>46</v>
      </c>
      <c r="G46" s="31" t="s">
        <v>11</v>
      </c>
      <c r="H46" s="90">
        <f>H45*2.5+30</f>
        <v>203.75</v>
      </c>
      <c r="I46" s="90">
        <f>I45*2.5+30</f>
        <v>228.75</v>
      </c>
      <c r="J46" s="28">
        <f>H46</f>
        <v>203.75</v>
      </c>
      <c r="K46" s="101">
        <f>I46</f>
        <v>228.75</v>
      </c>
      <c r="L46" s="29"/>
      <c r="M46" s="29"/>
    </row>
    <row r="47" spans="1:13" ht="15.75" customHeight="1" thickBot="1">
      <c r="E47" s="1"/>
      <c r="F47" s="139"/>
      <c r="G47" s="125" t="s">
        <v>4</v>
      </c>
      <c r="H47" s="79">
        <f>H45+20</f>
        <v>89.5</v>
      </c>
      <c r="I47" s="107">
        <f>I45+20</f>
        <v>99.5</v>
      </c>
      <c r="J47" s="108">
        <f>H47</f>
        <v>89.5</v>
      </c>
      <c r="K47" s="65">
        <f>I47</f>
        <v>99.5</v>
      </c>
      <c r="L47" s="29"/>
      <c r="M47" s="29"/>
    </row>
    <row r="48" spans="1:13" ht="15.75" customHeight="1" thickBot="1">
      <c r="A48" s="35" t="s">
        <v>1</v>
      </c>
      <c r="B48" s="36" t="s">
        <v>0</v>
      </c>
      <c r="C48" s="36" t="s">
        <v>54</v>
      </c>
      <c r="D48" s="37" t="s">
        <v>14</v>
      </c>
      <c r="E48" s="1"/>
      <c r="F48" s="126" t="s">
        <v>31</v>
      </c>
      <c r="G48" s="128" t="s">
        <v>56</v>
      </c>
      <c r="H48" s="135" t="s">
        <v>6</v>
      </c>
      <c r="I48" s="135">
        <v>90.2</v>
      </c>
      <c r="J48" s="136" t="str">
        <f>H48</f>
        <v>-</v>
      </c>
      <c r="K48" s="137" t="str">
        <f>(I48+5)&amp;" / "&amp;(I48+3.5)</f>
        <v>95,2 / 93,7</v>
      </c>
      <c r="L48" s="29"/>
      <c r="M48" s="29"/>
    </row>
    <row r="49" spans="1:13" ht="15.75" customHeight="1" thickBot="1">
      <c r="A49" s="80" t="s">
        <v>30</v>
      </c>
      <c r="B49" s="83"/>
      <c r="C49" s="83"/>
      <c r="D49" s="84"/>
      <c r="E49" s="1"/>
      <c r="F49" s="126" t="s">
        <v>32</v>
      </c>
      <c r="G49" s="31" t="s">
        <v>11</v>
      </c>
      <c r="H49" s="70" t="s">
        <v>6</v>
      </c>
      <c r="I49" s="70">
        <f>I48*2.5+30</f>
        <v>255.5</v>
      </c>
      <c r="J49" s="64" t="str">
        <f>H49</f>
        <v>-</v>
      </c>
      <c r="K49" s="63">
        <f>I49</f>
        <v>255.5</v>
      </c>
      <c r="L49" s="29"/>
      <c r="M49" s="29"/>
    </row>
    <row r="50" spans="1:13" ht="15.75" customHeight="1" thickBot="1">
      <c r="A50" s="81" t="s">
        <v>47</v>
      </c>
      <c r="B50" s="85" t="s">
        <v>15</v>
      </c>
      <c r="C50" s="86" t="s">
        <v>49</v>
      </c>
      <c r="D50" s="155" t="s">
        <v>59</v>
      </c>
      <c r="E50" s="1"/>
      <c r="F50" s="124" t="s">
        <v>48</v>
      </c>
      <c r="G50" s="125" t="s">
        <v>4</v>
      </c>
      <c r="H50" s="89" t="s">
        <v>6</v>
      </c>
      <c r="I50" s="89">
        <f>I48+20</f>
        <v>110.2</v>
      </c>
      <c r="J50" s="108" t="str">
        <f>H50</f>
        <v>-</v>
      </c>
      <c r="K50" s="65">
        <f>I50</f>
        <v>110.2</v>
      </c>
      <c r="L50" s="29"/>
      <c r="M50" s="29"/>
    </row>
    <row r="51" spans="1:13" ht="15.75" customHeight="1" thickBot="1">
      <c r="A51" s="87" t="s">
        <v>33</v>
      </c>
      <c r="B51" s="138" t="s">
        <v>56</v>
      </c>
      <c r="C51" s="88">
        <v>59.6</v>
      </c>
      <c r="D51" s="120" t="str">
        <f>(C51+5)&amp;" / "&amp;(C51+3.5)</f>
        <v>64,6 / 63,1</v>
      </c>
      <c r="E51" s="1"/>
      <c r="F51" s="105" t="s">
        <v>35</v>
      </c>
      <c r="G51" s="129" t="s">
        <v>56</v>
      </c>
      <c r="H51" s="130" t="s">
        <v>6</v>
      </c>
      <c r="I51" s="131">
        <v>99.7</v>
      </c>
      <c r="J51" s="132" t="str">
        <f>H51</f>
        <v>-</v>
      </c>
      <c r="K51" s="127" t="str">
        <f>(I51+5)&amp;" / "&amp;(I51+3.5)</f>
        <v>104,7 / 103,2</v>
      </c>
      <c r="L51" s="29"/>
      <c r="M51" s="29"/>
    </row>
    <row r="52" spans="1:13" ht="15.75" customHeight="1" thickBot="1">
      <c r="A52" s="82" t="s">
        <v>34</v>
      </c>
      <c r="B52" s="39" t="s">
        <v>11</v>
      </c>
      <c r="C52" s="89">
        <v>179</v>
      </c>
      <c r="D52" s="40">
        <f>C52</f>
        <v>179</v>
      </c>
      <c r="E52" s="1"/>
      <c r="F52" s="104" t="s">
        <v>23</v>
      </c>
      <c r="G52" s="133" t="s">
        <v>56</v>
      </c>
      <c r="H52" s="177">
        <v>102.2</v>
      </c>
      <c r="I52" s="178"/>
      <c r="J52" s="172">
        <f>H52</f>
        <v>102.2</v>
      </c>
      <c r="K52" s="173"/>
      <c r="L52" s="29"/>
      <c r="M52" s="29"/>
    </row>
    <row r="53" spans="1:13" ht="13.5" customHeight="1">
      <c r="A53" s="62"/>
      <c r="B53" s="7"/>
      <c r="C53" s="11"/>
      <c r="D53" s="11"/>
      <c r="E53" s="1"/>
      <c r="J53" s="93"/>
      <c r="K53" s="93"/>
    </row>
    <row r="54" spans="1:13" ht="14.25" customHeight="1">
      <c r="A54" s="116" t="s">
        <v>57</v>
      </c>
      <c r="B54" s="7"/>
      <c r="C54" s="11"/>
      <c r="D54" s="11"/>
      <c r="E54" s="1"/>
      <c r="G54" s="117" t="s">
        <v>58</v>
      </c>
      <c r="H54" s="118"/>
      <c r="I54" s="118"/>
      <c r="J54" s="118"/>
    </row>
    <row r="55" spans="1:13" ht="13.5" customHeight="1">
      <c r="A55" s="60"/>
      <c r="B55" s="61"/>
      <c r="C55" s="11"/>
      <c r="D55" s="59"/>
      <c r="E55" s="1"/>
    </row>
    <row r="56" spans="1:13" ht="12" customHeight="1">
      <c r="A56" s="26"/>
      <c r="B56" s="33"/>
      <c r="C56" s="26"/>
      <c r="D56" s="26"/>
      <c r="E56" s="1"/>
    </row>
    <row r="57" spans="1:13" ht="13.5" customHeight="1">
      <c r="A57" s="26"/>
      <c r="B57" s="33"/>
      <c r="C57" s="26"/>
      <c r="D57" s="26"/>
      <c r="E57" s="1"/>
    </row>
    <row r="58" spans="1:13" ht="13.5" customHeight="1">
      <c r="A58" s="26"/>
      <c r="B58" s="26"/>
      <c r="C58" s="26"/>
      <c r="D58" s="26"/>
      <c r="E58" s="1"/>
    </row>
    <row r="59" spans="1:13" ht="13.5" customHeight="1">
      <c r="A59" s="26"/>
      <c r="B59" s="26"/>
      <c r="C59" s="26"/>
      <c r="D59" s="26"/>
      <c r="E59" s="1"/>
    </row>
    <row r="60" spans="1:13" ht="13.5" customHeight="1">
      <c r="E60" s="1"/>
    </row>
    <row r="61" spans="1:13" ht="15.75" customHeight="1">
      <c r="E61" s="5"/>
    </row>
    <row r="62" spans="1:13" s="18" customFormat="1" ht="13.5" customHeight="1">
      <c r="E62" s="5"/>
    </row>
    <row r="63" spans="1:13" s="18" customFormat="1" ht="15" customHeight="1">
      <c r="A63" s="20"/>
      <c r="B63" s="21"/>
      <c r="E63" s="23"/>
    </row>
    <row r="64" spans="1:13" s="18" customFormat="1" ht="15.75" customHeight="1">
      <c r="B64" s="22"/>
      <c r="E64" s="23"/>
    </row>
    <row r="65" spans="1:6" s="18" customFormat="1" ht="15" customHeight="1">
      <c r="A65"/>
      <c r="B65" s="19"/>
      <c r="E65" s="23"/>
    </row>
    <row r="66" spans="1:6" s="18" customFormat="1" ht="13.5" customHeight="1">
      <c r="B66" s="19"/>
      <c r="E66" s="23"/>
    </row>
    <row r="67" spans="1:6" s="18" customFormat="1" ht="13.5" customHeight="1">
      <c r="A67" s="25"/>
      <c r="B67"/>
      <c r="C67"/>
      <c r="D67"/>
      <c r="E67" s="23"/>
    </row>
    <row r="68" spans="1:6" s="18" customFormat="1" ht="13.5" customHeight="1">
      <c r="A68"/>
      <c r="B68"/>
      <c r="C68"/>
      <c r="D68"/>
      <c r="E68" s="23"/>
    </row>
    <row r="69" spans="1:6" s="18" customFormat="1" ht="13.5" customHeight="1">
      <c r="A69"/>
      <c r="B69"/>
      <c r="C69"/>
      <c r="D69"/>
      <c r="E69" s="23"/>
    </row>
    <row r="70" spans="1:6" s="18" customFormat="1" ht="13.5" customHeight="1">
      <c r="A70"/>
      <c r="B70"/>
      <c r="C70"/>
      <c r="D70"/>
      <c r="E70" s="23"/>
    </row>
    <row r="71" spans="1:6" s="18" customFormat="1" ht="13.5" customHeight="1">
      <c r="A71"/>
      <c r="B71"/>
      <c r="C71"/>
      <c r="D71"/>
      <c r="E71"/>
    </row>
    <row r="72" spans="1:6" s="18" customFormat="1" ht="15" customHeight="1">
      <c r="A72"/>
      <c r="B72"/>
      <c r="C72"/>
      <c r="D72"/>
    </row>
    <row r="73" spans="1:6">
      <c r="A73" s="9"/>
      <c r="B73" s="26"/>
      <c r="C73" s="26"/>
      <c r="D73" s="26"/>
      <c r="F73" s="24"/>
    </row>
    <row r="74" spans="1:6" ht="6.75" customHeight="1">
      <c r="A74" s="26"/>
      <c r="B74" s="26"/>
      <c r="C74" s="26"/>
      <c r="D74" s="26"/>
    </row>
  </sheetData>
  <mergeCells count="22">
    <mergeCell ref="A8:K8"/>
    <mergeCell ref="A7:I7"/>
    <mergeCell ref="A35:A36"/>
    <mergeCell ref="J11:K11"/>
    <mergeCell ref="J52:K52"/>
    <mergeCell ref="A9:K9"/>
    <mergeCell ref="F40:F41"/>
    <mergeCell ref="H52:I52"/>
    <mergeCell ref="H11:I11"/>
    <mergeCell ref="A28:A30"/>
    <mergeCell ref="A31:A33"/>
    <mergeCell ref="A40:A42"/>
    <mergeCell ref="A43:A45"/>
    <mergeCell ref="A39:D39"/>
    <mergeCell ref="A12:D12"/>
    <mergeCell ref="B25:B26"/>
    <mergeCell ref="C25:C26"/>
    <mergeCell ref="D25:D26"/>
    <mergeCell ref="A13:A16"/>
    <mergeCell ref="A17:A20"/>
    <mergeCell ref="A21:A24"/>
    <mergeCell ref="A25:A26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8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06</vt:lpstr>
      <vt:lpstr>'январь 06'!Область_печати</vt:lpstr>
    </vt:vector>
  </TitlesOfParts>
  <Company>Kolorit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Azarova Elena</dc:creator>
  <cp:lastModifiedBy>menhim12</cp:lastModifiedBy>
  <cp:lastPrinted>2014-06-24T08:35:54Z</cp:lastPrinted>
  <dcterms:created xsi:type="dcterms:W3CDTF">2000-01-22T17:43:47Z</dcterms:created>
  <dcterms:modified xsi:type="dcterms:W3CDTF">2014-06-24T08:35:56Z</dcterms:modified>
</cp:coreProperties>
</file>